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LE ROND\"/>
    </mc:Choice>
  </mc:AlternateContent>
  <bookViews>
    <workbookView xWindow="-105" yWindow="-105" windowWidth="23250" windowHeight="12570"/>
  </bookViews>
  <sheets>
    <sheet name="BAR_BB" sheetId="1" r:id="rId1"/>
    <sheet name="BAR_RO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0" i="2" l="1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J28" i="2"/>
  <c r="K28" i="2" s="1"/>
  <c r="H28" i="2"/>
  <c r="I28" i="2" s="1"/>
  <c r="D28" i="2"/>
  <c r="E28" i="2" s="1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J25" i="2"/>
  <c r="K25" i="2" s="1"/>
  <c r="H25" i="2"/>
  <c r="I25" i="2" s="1"/>
  <c r="D25" i="2"/>
  <c r="E25" i="2" s="1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J22" i="2"/>
  <c r="K22" i="2" s="1"/>
  <c r="H22" i="2"/>
  <c r="I22" i="2" s="1"/>
  <c r="D22" i="2"/>
  <c r="E22" i="2" s="1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J19" i="2"/>
  <c r="K19" i="2" s="1"/>
  <c r="H19" i="2"/>
  <c r="I19" i="2" s="1"/>
  <c r="D19" i="2"/>
  <c r="E19" i="2" s="1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6" i="2"/>
  <c r="I16" i="2"/>
  <c r="D16" i="2"/>
  <c r="E16" i="2" s="1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3" i="2"/>
  <c r="J13" i="2"/>
  <c r="H13" i="2"/>
  <c r="I13" i="2" s="1"/>
  <c r="D13" i="2"/>
  <c r="E13" i="2" s="1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0" i="2"/>
  <c r="J10" i="2"/>
  <c r="H10" i="2"/>
  <c r="I10" i="2" s="1"/>
  <c r="D10" i="2"/>
  <c r="E10" i="2" s="1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7" i="2"/>
  <c r="J7" i="2"/>
  <c r="H7" i="2"/>
  <c r="I7" i="2" s="1"/>
  <c r="F7" i="2"/>
  <c r="F10" i="2" s="1"/>
  <c r="D7" i="2"/>
  <c r="E7" i="2" s="1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4" i="2"/>
  <c r="I4" i="2"/>
  <c r="G4" i="2"/>
  <c r="E4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AR30" i="1"/>
  <c r="AK30" i="1"/>
  <c r="AF30" i="1"/>
  <c r="U30" i="1"/>
  <c r="T30" i="1"/>
  <c r="AR29" i="1"/>
  <c r="AL29" i="1"/>
  <c r="AL30" i="1" s="1"/>
  <c r="AK29" i="1"/>
  <c r="AF29" i="1"/>
  <c r="Y29" i="1"/>
  <c r="Y30" i="1" s="1"/>
  <c r="V29" i="1"/>
  <c r="V30" i="1" s="1"/>
  <c r="U29" i="1"/>
  <c r="T29" i="1"/>
  <c r="J28" i="1"/>
  <c r="K28" i="1" s="1"/>
  <c r="H28" i="1"/>
  <c r="I28" i="1" s="1"/>
  <c r="G28" i="1"/>
  <c r="F28" i="1"/>
  <c r="D28" i="1"/>
  <c r="E28" i="1" s="1"/>
  <c r="Y27" i="1"/>
  <c r="AT26" i="1"/>
  <c r="AT27" i="1" s="1"/>
  <c r="AS26" i="1"/>
  <c r="AS27" i="1" s="1"/>
  <c r="AR26" i="1"/>
  <c r="AR27" i="1" s="1"/>
  <c r="AQ26" i="1"/>
  <c r="AQ27" i="1" s="1"/>
  <c r="AP26" i="1"/>
  <c r="AP27" i="1" s="1"/>
  <c r="AF26" i="1"/>
  <c r="AF27" i="1" s="1"/>
  <c r="AE26" i="1"/>
  <c r="AE27" i="1" s="1"/>
  <c r="AD26" i="1"/>
  <c r="AD27" i="1" s="1"/>
  <c r="AC26" i="1"/>
  <c r="AC27" i="1" s="1"/>
  <c r="Z26" i="1"/>
  <c r="Z27" i="1" s="1"/>
  <c r="Y26" i="1"/>
  <c r="T26" i="1"/>
  <c r="T27" i="1" s="1"/>
  <c r="K25" i="1"/>
  <c r="J25" i="1"/>
  <c r="H25" i="1"/>
  <c r="I25" i="1" s="1"/>
  <c r="G25" i="1"/>
  <c r="F25" i="1"/>
  <c r="E25" i="1"/>
  <c r="D25" i="1"/>
  <c r="AT24" i="1"/>
  <c r="AR24" i="1"/>
  <c r="AF24" i="1"/>
  <c r="AU23" i="1"/>
  <c r="AU24" i="1" s="1"/>
  <c r="AT23" i="1"/>
  <c r="AJ23" i="1"/>
  <c r="AJ24" i="1" s="1"/>
  <c r="AI23" i="1"/>
  <c r="AI24" i="1" s="1"/>
  <c r="AH23" i="1"/>
  <c r="AH24" i="1" s="1"/>
  <c r="AG23" i="1"/>
  <c r="AG24" i="1" s="1"/>
  <c r="V23" i="1"/>
  <c r="V24" i="1" s="1"/>
  <c r="U23" i="1"/>
  <c r="U24" i="1" s="1"/>
  <c r="R23" i="1"/>
  <c r="R24" i="1" s="1"/>
  <c r="Q23" i="1"/>
  <c r="Q24" i="1" s="1"/>
  <c r="J22" i="1"/>
  <c r="K22" i="1" s="1"/>
  <c r="I22" i="1"/>
  <c r="H22" i="1"/>
  <c r="F22" i="1"/>
  <c r="G22" i="1" s="1"/>
  <c r="D22" i="1"/>
  <c r="E22" i="1" s="1"/>
  <c r="AR21" i="1"/>
  <c r="AK21" i="1"/>
  <c r="AF21" i="1"/>
  <c r="U21" i="1"/>
  <c r="T21" i="1"/>
  <c r="AR20" i="1"/>
  <c r="AL20" i="1"/>
  <c r="AL21" i="1" s="1"/>
  <c r="AK20" i="1"/>
  <c r="AF20" i="1"/>
  <c r="Y20" i="1"/>
  <c r="Y21" i="1" s="1"/>
  <c r="V20" i="1"/>
  <c r="V21" i="1" s="1"/>
  <c r="U20" i="1"/>
  <c r="T20" i="1"/>
  <c r="J19" i="1"/>
  <c r="K19" i="1" s="1"/>
  <c r="H19" i="1"/>
  <c r="I19" i="1" s="1"/>
  <c r="G19" i="1"/>
  <c r="F19" i="1"/>
  <c r="D19" i="1"/>
  <c r="E19" i="1" s="1"/>
  <c r="AS17" i="1"/>
  <c r="AS18" i="1" s="1"/>
  <c r="K16" i="1"/>
  <c r="J16" i="1"/>
  <c r="H16" i="1"/>
  <c r="I16" i="1" s="1"/>
  <c r="AS15" i="1"/>
  <c r="AU14" i="1"/>
  <c r="AU15" i="1" s="1"/>
  <c r="AT14" i="1"/>
  <c r="AT17" i="1" s="1"/>
  <c r="AT18" i="1" s="1"/>
  <c r="AS14" i="1"/>
  <c r="AJ14" i="1"/>
  <c r="AJ15" i="1" s="1"/>
  <c r="AI14" i="1"/>
  <c r="AI15" i="1" s="1"/>
  <c r="AH14" i="1"/>
  <c r="AH17" i="1" s="1"/>
  <c r="AH18" i="1" s="1"/>
  <c r="AG14" i="1"/>
  <c r="AG17" i="1" s="1"/>
  <c r="AG18" i="1" s="1"/>
  <c r="AD14" i="1"/>
  <c r="AD17" i="1" s="1"/>
  <c r="AD18" i="1" s="1"/>
  <c r="V14" i="1"/>
  <c r="V17" i="1" s="1"/>
  <c r="V18" i="1" s="1"/>
  <c r="U14" i="1"/>
  <c r="U17" i="1" s="1"/>
  <c r="U18" i="1" s="1"/>
  <c r="S14" i="1"/>
  <c r="S17" i="1" s="1"/>
  <c r="S18" i="1" s="1"/>
  <c r="R14" i="1"/>
  <c r="R17" i="1" s="1"/>
  <c r="R18" i="1" s="1"/>
  <c r="Q14" i="1"/>
  <c r="Q15" i="1" s="1"/>
  <c r="J13" i="1"/>
  <c r="K13" i="1" s="1"/>
  <c r="I13" i="1"/>
  <c r="H13" i="1"/>
  <c r="F13" i="1"/>
  <c r="G13" i="1" s="1"/>
  <c r="E13" i="1"/>
  <c r="D13" i="1"/>
  <c r="D16" i="1" s="1"/>
  <c r="E16" i="1" s="1"/>
  <c r="AT11" i="1"/>
  <c r="AT12" i="1" s="1"/>
  <c r="AS11" i="1"/>
  <c r="AS12" i="1" s="1"/>
  <c r="AR11" i="1"/>
  <c r="AR12" i="1" s="1"/>
  <c r="AQ11" i="1"/>
  <c r="AQ12" i="1" s="1"/>
  <c r="AP11" i="1"/>
  <c r="AP12" i="1" s="1"/>
  <c r="AG11" i="1"/>
  <c r="AG12" i="1" s="1"/>
  <c r="AF11" i="1"/>
  <c r="AF12" i="1" s="1"/>
  <c r="AE11" i="1"/>
  <c r="AE12" i="1" s="1"/>
  <c r="AD11" i="1"/>
  <c r="AD12" i="1" s="1"/>
  <c r="AC11" i="1"/>
  <c r="AC12" i="1" s="1"/>
  <c r="T11" i="1"/>
  <c r="T12" i="1" s="1"/>
  <c r="S11" i="1"/>
  <c r="S12" i="1" s="1"/>
  <c r="R11" i="1"/>
  <c r="R12" i="1" s="1"/>
  <c r="Q11" i="1"/>
  <c r="Q12" i="1" s="1"/>
  <c r="P11" i="1"/>
  <c r="P12" i="1" s="1"/>
  <c r="K10" i="1"/>
  <c r="J10" i="1"/>
  <c r="H10" i="1"/>
  <c r="I10" i="1" s="1"/>
  <c r="F10" i="1"/>
  <c r="G10" i="1" s="1"/>
  <c r="D10" i="1"/>
  <c r="E10" i="1" s="1"/>
  <c r="X9" i="1"/>
  <c r="AR8" i="1"/>
  <c r="AR9" i="1" s="1"/>
  <c r="AQ8" i="1"/>
  <c r="AQ9" i="1" s="1"/>
  <c r="AP8" i="1"/>
  <c r="AP9" i="1" s="1"/>
  <c r="AO8" i="1"/>
  <c r="AO9" i="1" s="1"/>
  <c r="AF8" i="1"/>
  <c r="AF9" i="1" s="1"/>
  <c r="Z8" i="1"/>
  <c r="Z9" i="1" s="1"/>
  <c r="Y8" i="1"/>
  <c r="Y9" i="1" s="1"/>
  <c r="X8" i="1"/>
  <c r="T8" i="1"/>
  <c r="T9" i="1" s="1"/>
  <c r="N7" i="1"/>
  <c r="N10" i="1" s="1"/>
  <c r="M7" i="1"/>
  <c r="L7" i="1"/>
  <c r="L10" i="1" s="1"/>
  <c r="M10" i="1" s="1"/>
  <c r="K7" i="1"/>
  <c r="J7" i="1"/>
  <c r="I7" i="1"/>
  <c r="H7" i="1"/>
  <c r="F7" i="1"/>
  <c r="G7" i="1" s="1"/>
  <c r="E7" i="1"/>
  <c r="D7" i="1"/>
  <c r="AU6" i="1"/>
  <c r="AT6" i="1"/>
  <c r="AS6" i="1"/>
  <c r="AR6" i="1"/>
  <c r="AK6" i="1"/>
  <c r="AI6" i="1"/>
  <c r="AH6" i="1"/>
  <c r="AG6" i="1"/>
  <c r="AF6" i="1"/>
  <c r="AE6" i="1"/>
  <c r="W6" i="1"/>
  <c r="V6" i="1"/>
  <c r="U6" i="1"/>
  <c r="T6" i="1"/>
  <c r="S6" i="1"/>
  <c r="R6" i="1"/>
  <c r="AU5" i="1"/>
  <c r="AU8" i="1" s="1"/>
  <c r="AU9" i="1" s="1"/>
  <c r="AT5" i="1"/>
  <c r="AT29" i="1" s="1"/>
  <c r="AT30" i="1" s="1"/>
  <c r="AS5" i="1"/>
  <c r="AS23" i="1" s="1"/>
  <c r="AS24" i="1" s="1"/>
  <c r="AR5" i="1"/>
  <c r="AR23" i="1" s="1"/>
  <c r="AQ5" i="1"/>
  <c r="AP5" i="1"/>
  <c r="AP14" i="1" s="1"/>
  <c r="AO5" i="1"/>
  <c r="AO26" i="1" s="1"/>
  <c r="AO27" i="1" s="1"/>
  <c r="AN5" i="1"/>
  <c r="AM5" i="1"/>
  <c r="AM26" i="1" s="1"/>
  <c r="AM27" i="1" s="1"/>
  <c r="AL5" i="1"/>
  <c r="AL8" i="1" s="1"/>
  <c r="AL9" i="1" s="1"/>
  <c r="AK5" i="1"/>
  <c r="AK8" i="1" s="1"/>
  <c r="AK9" i="1" s="1"/>
  <c r="AJ5" i="1"/>
  <c r="AJ26" i="1" s="1"/>
  <c r="AJ27" i="1" s="1"/>
  <c r="AI5" i="1"/>
  <c r="AI26" i="1" s="1"/>
  <c r="AI27" i="1" s="1"/>
  <c r="AH5" i="1"/>
  <c r="AH29" i="1" s="1"/>
  <c r="AH30" i="1" s="1"/>
  <c r="AG5" i="1"/>
  <c r="AG29" i="1" s="1"/>
  <c r="AG30" i="1" s="1"/>
  <c r="AF5" i="1"/>
  <c r="AF23" i="1" s="1"/>
  <c r="AE5" i="1"/>
  <c r="AD5" i="1"/>
  <c r="AD23" i="1" s="1"/>
  <c r="AD24" i="1" s="1"/>
  <c r="AC5" i="1"/>
  <c r="AC14" i="1" s="1"/>
  <c r="AB5" i="1"/>
  <c r="AB29" i="1" s="1"/>
  <c r="AB30" i="1" s="1"/>
  <c r="AA5" i="1"/>
  <c r="AA26" i="1" s="1"/>
  <c r="AA27" i="1" s="1"/>
  <c r="Z5" i="1"/>
  <c r="Z20" i="1" s="1"/>
  <c r="Z21" i="1" s="1"/>
  <c r="Y5" i="1"/>
  <c r="Y11" i="1" s="1"/>
  <c r="Y12" i="1" s="1"/>
  <c r="X5" i="1"/>
  <c r="X14" i="1" s="1"/>
  <c r="W5" i="1"/>
  <c r="W11" i="1" s="1"/>
  <c r="W12" i="1" s="1"/>
  <c r="V5" i="1"/>
  <c r="V26" i="1" s="1"/>
  <c r="V27" i="1" s="1"/>
  <c r="U5" i="1"/>
  <c r="U26" i="1" s="1"/>
  <c r="U27" i="1" s="1"/>
  <c r="T5" i="1"/>
  <c r="T23" i="1" s="1"/>
  <c r="T24" i="1" s="1"/>
  <c r="S5" i="1"/>
  <c r="S23" i="1" s="1"/>
  <c r="S24" i="1" s="1"/>
  <c r="R5" i="1"/>
  <c r="R29" i="1" s="1"/>
  <c r="R30" i="1" s="1"/>
  <c r="Q5" i="1"/>
  <c r="Q6" i="1" s="1"/>
  <c r="P5" i="1"/>
  <c r="P29" i="1" s="1"/>
  <c r="P30" i="1" s="1"/>
  <c r="O4" i="1"/>
  <c r="M4" i="1"/>
  <c r="K4" i="1"/>
  <c r="I4" i="1"/>
  <c r="G4" i="1"/>
  <c r="E4" i="1"/>
  <c r="F13" i="2" l="1"/>
  <c r="G10" i="2"/>
  <c r="G7" i="2"/>
  <c r="X15" i="1"/>
  <c r="X17" i="1"/>
  <c r="X18" i="1" s="1"/>
  <c r="O10" i="1"/>
  <c r="N13" i="1"/>
  <c r="AC15" i="1"/>
  <c r="AC17" i="1"/>
  <c r="AC18" i="1" s="1"/>
  <c r="AP17" i="1"/>
  <c r="AP18" i="1" s="1"/>
  <c r="AP15" i="1"/>
  <c r="AM20" i="1"/>
  <c r="AM21" i="1" s="1"/>
  <c r="Z29" i="1"/>
  <c r="Z30" i="1" s="1"/>
  <c r="AC8" i="1"/>
  <c r="AC9" i="1" s="1"/>
  <c r="AD15" i="1"/>
  <c r="AD8" i="1"/>
  <c r="AD9" i="1" s="1"/>
  <c r="Q17" i="1"/>
  <c r="Q18" i="1" s="1"/>
  <c r="AQ23" i="1"/>
  <c r="AQ24" i="1" s="1"/>
  <c r="AQ14" i="1"/>
  <c r="R15" i="1"/>
  <c r="AT15" i="1"/>
  <c r="AB20" i="1"/>
  <c r="AB21" i="1" s="1"/>
  <c r="AP20" i="1"/>
  <c r="AP21" i="1" s="1"/>
  <c r="W23" i="1"/>
  <c r="W24" i="1" s="1"/>
  <c r="AK23" i="1"/>
  <c r="AK24" i="1" s="1"/>
  <c r="R26" i="1"/>
  <c r="R27" i="1" s="1"/>
  <c r="AP29" i="1"/>
  <c r="AP30" i="1" s="1"/>
  <c r="Y6" i="1"/>
  <c r="AL6" i="1"/>
  <c r="S8" i="1"/>
  <c r="S9" i="1" s="1"/>
  <c r="AS8" i="1"/>
  <c r="AS9" i="1" s="1"/>
  <c r="U11" i="1"/>
  <c r="U12" i="1" s="1"/>
  <c r="AH11" i="1"/>
  <c r="AH12" i="1" s="1"/>
  <c r="AU11" i="1"/>
  <c r="AU12" i="1" s="1"/>
  <c r="W14" i="1"/>
  <c r="AK14" i="1"/>
  <c r="S15" i="1"/>
  <c r="AG15" i="1"/>
  <c r="AU17" i="1"/>
  <c r="AU18" i="1" s="1"/>
  <c r="AC20" i="1"/>
  <c r="AC21" i="1" s="1"/>
  <c r="AQ20" i="1"/>
  <c r="AQ21" i="1" s="1"/>
  <c r="X23" i="1"/>
  <c r="X24" i="1" s="1"/>
  <c r="AL23" i="1"/>
  <c r="AL24" i="1" s="1"/>
  <c r="S26" i="1"/>
  <c r="S27" i="1" s="1"/>
  <c r="AG26" i="1"/>
  <c r="AG27" i="1" s="1"/>
  <c r="AU26" i="1"/>
  <c r="AU27" i="1" s="1"/>
  <c r="AC29" i="1"/>
  <c r="AC30" i="1" s="1"/>
  <c r="AQ29" i="1"/>
  <c r="AQ30" i="1" s="1"/>
  <c r="AN26" i="1"/>
  <c r="AN27" i="1" s="1"/>
  <c r="AN8" i="1"/>
  <c r="AN9" i="1" s="1"/>
  <c r="AO20" i="1"/>
  <c r="AO21" i="1" s="1"/>
  <c r="Q26" i="1"/>
  <c r="Q27" i="1" s="1"/>
  <c r="Z6" i="1"/>
  <c r="AM6" i="1"/>
  <c r="AG8" i="1"/>
  <c r="AG9" i="1" s="1"/>
  <c r="AT8" i="1"/>
  <c r="AT9" i="1" s="1"/>
  <c r="V11" i="1"/>
  <c r="V12" i="1" s="1"/>
  <c r="AI11" i="1"/>
  <c r="AI12" i="1" s="1"/>
  <c r="AL14" i="1"/>
  <c r="AH15" i="1"/>
  <c r="F16" i="1"/>
  <c r="G16" i="1" s="1"/>
  <c r="P20" i="1"/>
  <c r="P21" i="1" s="1"/>
  <c r="AD20" i="1"/>
  <c r="AD21" i="1" s="1"/>
  <c r="Y23" i="1"/>
  <c r="Y24" i="1" s="1"/>
  <c r="AM23" i="1"/>
  <c r="AM24" i="1" s="1"/>
  <c r="AH26" i="1"/>
  <c r="AH27" i="1" s="1"/>
  <c r="AD29" i="1"/>
  <c r="AD30" i="1" s="1"/>
  <c r="O7" i="1"/>
  <c r="AN20" i="1"/>
  <c r="AN21" i="1" s="1"/>
  <c r="AA29" i="1"/>
  <c r="AA30" i="1" s="1"/>
  <c r="AE23" i="1"/>
  <c r="AE24" i="1" s="1"/>
  <c r="AE14" i="1"/>
  <c r="AE8" i="1"/>
  <c r="AE9" i="1" s="1"/>
  <c r="AA6" i="1"/>
  <c r="AN6" i="1"/>
  <c r="U8" i="1"/>
  <c r="U9" i="1" s="1"/>
  <c r="AH8" i="1"/>
  <c r="AH9" i="1" s="1"/>
  <c r="AK11" i="1"/>
  <c r="AK12" i="1" s="1"/>
  <c r="L13" i="1"/>
  <c r="Y14" i="1"/>
  <c r="AM14" i="1"/>
  <c r="U15" i="1"/>
  <c r="AI17" i="1"/>
  <c r="AI18" i="1" s="1"/>
  <c r="Q20" i="1"/>
  <c r="Q21" i="1" s="1"/>
  <c r="AE20" i="1"/>
  <c r="AE21" i="1" s="1"/>
  <c r="AS20" i="1"/>
  <c r="AS21" i="1" s="1"/>
  <c r="Z23" i="1"/>
  <c r="Z24" i="1" s="1"/>
  <c r="AN23" i="1"/>
  <c r="AN24" i="1" s="1"/>
  <c r="Q29" i="1"/>
  <c r="Q30" i="1" s="1"/>
  <c r="AE29" i="1"/>
  <c r="AE30" i="1" s="1"/>
  <c r="AS29" i="1"/>
  <c r="AS30" i="1" s="1"/>
  <c r="AB26" i="1"/>
  <c r="AB27" i="1" s="1"/>
  <c r="AB8" i="1"/>
  <c r="AB9" i="1" s="1"/>
  <c r="Q8" i="1"/>
  <c r="Q9" i="1" s="1"/>
  <c r="AO29" i="1"/>
  <c r="AO30" i="1" s="1"/>
  <c r="R8" i="1"/>
  <c r="R9" i="1" s="1"/>
  <c r="W29" i="1"/>
  <c r="W30" i="1" s="1"/>
  <c r="W20" i="1"/>
  <c r="W21" i="1" s="1"/>
  <c r="AI29" i="1"/>
  <c r="AI30" i="1" s="1"/>
  <c r="AI20" i="1"/>
  <c r="AI21" i="1" s="1"/>
  <c r="AU29" i="1"/>
  <c r="AU30" i="1" s="1"/>
  <c r="AU20" i="1"/>
  <c r="AU21" i="1" s="1"/>
  <c r="AB6" i="1"/>
  <c r="AO6" i="1"/>
  <c r="V8" i="1"/>
  <c r="V9" i="1" s="1"/>
  <c r="AI8" i="1"/>
  <c r="AI9" i="1" s="1"/>
  <c r="AL11" i="1"/>
  <c r="AL12" i="1" s="1"/>
  <c r="Z14" i="1"/>
  <c r="AN14" i="1"/>
  <c r="V15" i="1"/>
  <c r="AJ17" i="1"/>
  <c r="AJ18" i="1" s="1"/>
  <c r="R20" i="1"/>
  <c r="R21" i="1" s="1"/>
  <c r="AT20" i="1"/>
  <c r="AT21" i="1" s="1"/>
  <c r="AA23" i="1"/>
  <c r="AA24" i="1" s="1"/>
  <c r="AO23" i="1"/>
  <c r="AO24" i="1" s="1"/>
  <c r="AM8" i="1"/>
  <c r="AM9" i="1" s="1"/>
  <c r="P26" i="1"/>
  <c r="P27" i="1" s="1"/>
  <c r="P8" i="1"/>
  <c r="P9" i="1" s="1"/>
  <c r="X29" i="1"/>
  <c r="X30" i="1" s="1"/>
  <c r="X20" i="1"/>
  <c r="X21" i="1" s="1"/>
  <c r="X11" i="1"/>
  <c r="X12" i="1" s="1"/>
  <c r="X6" i="1"/>
  <c r="AJ29" i="1"/>
  <c r="AJ30" i="1" s="1"/>
  <c r="AJ20" i="1"/>
  <c r="AJ21" i="1" s="1"/>
  <c r="AJ11" i="1"/>
  <c r="AJ12" i="1" s="1"/>
  <c r="AJ6" i="1"/>
  <c r="P6" i="1"/>
  <c r="AC6" i="1"/>
  <c r="AP6" i="1"/>
  <c r="W8" i="1"/>
  <c r="W9" i="1" s="1"/>
  <c r="AJ8" i="1"/>
  <c r="AJ9" i="1" s="1"/>
  <c r="Z11" i="1"/>
  <c r="Z12" i="1" s="1"/>
  <c r="AM11" i="1"/>
  <c r="AM12" i="1" s="1"/>
  <c r="AA14" i="1"/>
  <c r="AO14" i="1"/>
  <c r="S20" i="1"/>
  <c r="S21" i="1" s="1"/>
  <c r="AG20" i="1"/>
  <c r="AG21" i="1" s="1"/>
  <c r="AB23" i="1"/>
  <c r="AB24" i="1" s="1"/>
  <c r="AP23" i="1"/>
  <c r="AP24" i="1" s="1"/>
  <c r="W26" i="1"/>
  <c r="W27" i="1" s="1"/>
  <c r="AK26" i="1"/>
  <c r="AK27" i="1" s="1"/>
  <c r="S29" i="1"/>
  <c r="S30" i="1" s="1"/>
  <c r="AA8" i="1"/>
  <c r="AA9" i="1" s="1"/>
  <c r="AM29" i="1"/>
  <c r="AM30" i="1" s="1"/>
  <c r="AN29" i="1"/>
  <c r="AN30" i="1" s="1"/>
  <c r="AA20" i="1"/>
  <c r="AA21" i="1" s="1"/>
  <c r="AD6" i="1"/>
  <c r="AQ6" i="1"/>
  <c r="AA11" i="1"/>
  <c r="AA12" i="1" s="1"/>
  <c r="AN11" i="1"/>
  <c r="AN12" i="1" s="1"/>
  <c r="AB14" i="1"/>
  <c r="AH20" i="1"/>
  <c r="AH21" i="1" s="1"/>
  <c r="AC23" i="1"/>
  <c r="AC24" i="1" s="1"/>
  <c r="X26" i="1"/>
  <c r="X27" i="1" s="1"/>
  <c r="AL26" i="1"/>
  <c r="AL27" i="1" s="1"/>
  <c r="AB11" i="1"/>
  <c r="AB12" i="1" s="1"/>
  <c r="AO11" i="1"/>
  <c r="AO12" i="1" s="1"/>
  <c r="P14" i="1"/>
  <c r="P23" i="1"/>
  <c r="P24" i="1" s="1"/>
  <c r="T14" i="1"/>
  <c r="AF14" i="1"/>
  <c r="AR14" i="1"/>
  <c r="F16" i="2" l="1"/>
  <c r="G13" i="2"/>
  <c r="Z15" i="1"/>
  <c r="Z17" i="1"/>
  <c r="Z18" i="1" s="1"/>
  <c r="AO17" i="1"/>
  <c r="AO18" i="1" s="1"/>
  <c r="AO15" i="1"/>
  <c r="P17" i="1"/>
  <c r="P18" i="1" s="1"/>
  <c r="P15" i="1"/>
  <c r="AA17" i="1"/>
  <c r="AA18" i="1" s="1"/>
  <c r="AA15" i="1"/>
  <c r="AL17" i="1"/>
  <c r="AL18" i="1" s="1"/>
  <c r="AL15" i="1"/>
  <c r="W15" i="1"/>
  <c r="W17" i="1"/>
  <c r="W18" i="1" s="1"/>
  <c r="AM17" i="1"/>
  <c r="AM18" i="1" s="1"/>
  <c r="AM15" i="1"/>
  <c r="M13" i="1"/>
  <c r="L16" i="1"/>
  <c r="AK17" i="1"/>
  <c r="AK18" i="1" s="1"/>
  <c r="AK15" i="1"/>
  <c r="O13" i="1"/>
  <c r="N16" i="1"/>
  <c r="AR15" i="1"/>
  <c r="AR17" i="1"/>
  <c r="AR18" i="1" s="1"/>
  <c r="AN17" i="1"/>
  <c r="AN18" i="1" s="1"/>
  <c r="AN15" i="1"/>
  <c r="Y17" i="1"/>
  <c r="Y18" i="1" s="1"/>
  <c r="Y15" i="1"/>
  <c r="AB17" i="1"/>
  <c r="AB18" i="1" s="1"/>
  <c r="AB15" i="1"/>
  <c r="AQ17" i="1"/>
  <c r="AQ18" i="1" s="1"/>
  <c r="AQ15" i="1"/>
  <c r="AF17" i="1"/>
  <c r="AF18" i="1" s="1"/>
  <c r="AF15" i="1"/>
  <c r="AE15" i="1"/>
  <c r="AE17" i="1"/>
  <c r="AE18" i="1" s="1"/>
  <c r="T17" i="1"/>
  <c r="T18" i="1" s="1"/>
  <c r="T15" i="1"/>
  <c r="F19" i="2" l="1"/>
  <c r="G16" i="2"/>
  <c r="O16" i="1"/>
  <c r="N19" i="1"/>
  <c r="L19" i="1"/>
  <c r="M16" i="1"/>
  <c r="F22" i="2" l="1"/>
  <c r="G19" i="2"/>
  <c r="L22" i="1"/>
  <c r="M19" i="1"/>
  <c r="N22" i="1"/>
  <c r="O19" i="1"/>
  <c r="G22" i="2" l="1"/>
  <c r="F25" i="2"/>
  <c r="O22" i="1"/>
  <c r="N25" i="1"/>
  <c r="M22" i="1"/>
  <c r="L25" i="1"/>
  <c r="F28" i="2" l="1"/>
  <c r="G28" i="2" s="1"/>
  <c r="G25" i="2"/>
  <c r="L28" i="1"/>
  <c r="M28" i="1" s="1"/>
  <c r="M25" i="1"/>
  <c r="O25" i="1"/>
  <c r="N28" i="1"/>
  <c r="O28" i="1" s="1"/>
</calcChain>
</file>

<file path=xl/sharedStrings.xml><?xml version="1.0" encoding="utf-8"?>
<sst xmlns="http://schemas.openxmlformats.org/spreadsheetml/2006/main" count="146" uniqueCount="59">
  <si>
    <t>Official Best Available Rates with BRF</t>
  </si>
  <si>
    <t>COSMOS STAY LE ROND SOCHI
Room Category / Dates
Категория/ Даты
Currency Rubble/ Валюта: Рубль</t>
  </si>
  <si>
    <t>26.04.2025-30.04.2025</t>
  </si>
  <si>
    <t xml:space="preserve">23.04.2025-25.04.2025 </t>
  </si>
  <si>
    <t>01.05.2025-03.05.2025</t>
  </si>
  <si>
    <t>04.05.2025-10.05.2025</t>
  </si>
  <si>
    <t>Sgl/ 
Одноместное</t>
  </si>
  <si>
    <t>Dbl/   
Двухместное</t>
  </si>
  <si>
    <t>Студия видом во внутренний двор / Studio Standart Patio view</t>
  </si>
  <si>
    <t>Семейная студия с террасой видом на патио / Family Studio with terrace Patio View</t>
  </si>
  <si>
    <t>Студия с видом на парк / Studio Standart Park view</t>
  </si>
  <si>
    <t>Студия с видом на море / Studio Standart Sea view</t>
  </si>
  <si>
    <t>Студия с терассой и видом на парк / Studio Park view with terrace</t>
  </si>
  <si>
    <t>Апартамент с одной спальней и видом во внутренний двор / One bedroom Superior Apartment Patio view</t>
  </si>
  <si>
    <t>Апартамент с одной спальней и видом на парковую зону / One bedroom Superior Apartment Park view</t>
  </si>
  <si>
    <t>Апартамент с одной спальней и видом на море / One bedroom Superior Apartment Sea view</t>
  </si>
  <si>
    <t xml:space="preserve">Апартамент с одной спальней и террасой / One bedroom Apartment with Terrace </t>
  </si>
  <si>
    <r>
      <t xml:space="preserve">с 07.01.2025 по 08.01.2025 вкл.
c 01.04.2025 по 30.04.2025 вкл.
</t>
    </r>
    <r>
      <rPr>
        <b/>
        <sz val="11"/>
        <color rgb="FFFF0000"/>
        <rFont val="Times New Roman"/>
        <family val="1"/>
        <charset val="204"/>
      </rPr>
      <t>c 01.10.2025 по 29.12.2025 вкл.</t>
    </r>
  </si>
  <si>
    <t xml:space="preserve">Дополнительное размещение для взрослого от 12 лет на дополнительном месте в номере, где доп место предусмотрено,  ВКЛЮЧАЯ ЗАВТРАК, включая НДС. </t>
  </si>
  <si>
    <t xml:space="preserve">Дополнительное размещение ребенка от 0 до 5 (вкл.) лет, ВКЛЮЧАЯ ЗАВТРАК и НДС, в номере с родителями на имеющихся кроватях </t>
  </si>
  <si>
    <t xml:space="preserve">Бесплатно </t>
  </si>
  <si>
    <r>
      <t xml:space="preserve">Дополнительное размещение ребенка от 6 до 11 (вкл.) лет, ВКЛЮЧАЯ ЗАВТРАК и НДС, в номере с родителями </t>
    </r>
    <r>
      <rPr>
        <sz val="11"/>
        <color rgb="FFFF0000"/>
        <rFont val="Times New Roman"/>
        <family val="1"/>
        <charset val="204"/>
      </rPr>
      <t>без доп места</t>
    </r>
  </si>
  <si>
    <t xml:space="preserve">800
</t>
  </si>
  <si>
    <r>
      <t xml:space="preserve">Дополнительное размещение ребенка от 6 до 11 (вкл.) лет, включая завтрак и НДС, в номере с родителями </t>
    </r>
    <r>
      <rPr>
        <sz val="11"/>
        <color rgb="FFFF0000"/>
        <rFont val="Times New Roman"/>
        <family val="1"/>
        <charset val="204"/>
      </rPr>
      <t>с доп местом, в категориях, где доп место предусмотрено</t>
    </r>
  </si>
  <si>
    <t xml:space="preserve">2050
</t>
  </si>
  <si>
    <t>с 09.01.2025 по 31.03.2025 вкл.</t>
  </si>
  <si>
    <t>Дополнительное размещение для взрослого на доп месте от 12 лет, включая завтрак и НДС</t>
  </si>
  <si>
    <t>4625,00 РУБ.</t>
  </si>
  <si>
    <t>Дополнительное размещение ребенка от 0 до 5 (вкл.) лет, в номере с родителями , без доп места, включая завтрак и НДС</t>
  </si>
  <si>
    <r>
      <t xml:space="preserve">Дополнительное размещение ребенка от 6 до 11 (вкл.) лет, в номере с родителями, включая завтрак и НДС, </t>
    </r>
    <r>
      <rPr>
        <sz val="11"/>
        <color rgb="FFFF0000"/>
        <rFont val="Times New Roman"/>
        <family val="1"/>
        <charset val="204"/>
      </rPr>
      <t>без доп места</t>
    </r>
  </si>
  <si>
    <t xml:space="preserve">1063 РУБ.
</t>
  </si>
  <si>
    <r>
      <t xml:space="preserve">Дополнительное размещение ребенка от 6 до 11 (вкл.) лет, в номере с родителями, включая завтрак и НДС </t>
    </r>
    <r>
      <rPr>
        <sz val="11"/>
        <color rgb="FFFF0000"/>
        <rFont val="Times New Roman"/>
        <family val="1"/>
        <charset val="204"/>
      </rPr>
      <t>с доп местом, в категориях, где доп место предусмотрено</t>
    </r>
  </si>
  <si>
    <t xml:space="preserve">3563,00 РУБ.
</t>
  </si>
  <si>
    <r>
      <t xml:space="preserve">с 01.05.2025 по </t>
    </r>
    <r>
      <rPr>
        <b/>
        <sz val="11"/>
        <color rgb="FFFF0000"/>
        <rFont val="Times New Roman"/>
        <family val="1"/>
        <charset val="204"/>
      </rPr>
      <t>30.09.2025 вкл.</t>
    </r>
  </si>
  <si>
    <t>Дополнительное размещение для взрослого от 12 лет на доп месте, включая завтрак и НДС</t>
  </si>
  <si>
    <r>
      <t xml:space="preserve">Дополнительное размещение ребенка от 0 до 5 (вкл.) лет, в номере с родителями , </t>
    </r>
    <r>
      <rPr>
        <sz val="11"/>
        <color rgb="FFFF0000"/>
        <rFont val="Times New Roman"/>
        <family val="1"/>
        <charset val="204"/>
      </rPr>
      <t>без доп места</t>
    </r>
    <r>
      <rPr>
        <sz val="11"/>
        <color theme="1"/>
        <rFont val="Times New Roman"/>
        <family val="1"/>
        <charset val="204"/>
      </rPr>
      <t>, включая завтрак и НДС</t>
    </r>
  </si>
  <si>
    <t>Бесплатно</t>
  </si>
  <si>
    <t xml:space="preserve">850
</t>
  </si>
  <si>
    <t>Обратите внимание, что дополнительные кровати доступны не во всех категориях номеров, уточняйте при бронировании.</t>
  </si>
  <si>
    <t>Цены указаны в российских рублях за сутки за номер и включают завтрак и  НДС0%,  пользование тренажерным залом, открытым бассейном (работает с мая по сентябрь), Спа центром (крытый бассейн, сауна, хаммам), детской комнатой, Wi-Fi, пользование открытой парковкой, пользование собственным пляжем отеля (открыт с мая по сентябрь)</t>
  </si>
  <si>
    <t>Отель оставляет за собой право не подтверждать запросы Компании на размещение клиентов в номерном фонде в дни прогнозируемой высокой загрузки и в даты специальных городских событий или подтверждать со скидкой 10% от официальных тарифов Отеля, действующих на запрашиваемый Заказчиком период в момент получения Отелем Заявки.</t>
  </si>
  <si>
    <t>Best Available Rates w/o BRF</t>
  </si>
  <si>
    <t>с 01.01.2025 по 06.01.2025 вкл.</t>
  </si>
  <si>
    <r>
      <t xml:space="preserve">Дополнительное размещение для взрослого, </t>
    </r>
    <r>
      <rPr>
        <sz val="11"/>
        <color rgb="FFFF0000"/>
        <rFont val="Arial"/>
        <family val="2"/>
        <charset val="204"/>
      </rPr>
      <t xml:space="preserve">НЕ </t>
    </r>
    <r>
      <rPr>
        <sz val="11"/>
        <color theme="1"/>
        <rFont val="Arial"/>
        <family val="2"/>
        <charset val="204"/>
      </rPr>
      <t xml:space="preserve">включая завтрак и НДС, от 12 лет. </t>
    </r>
  </si>
  <si>
    <t>3350,00 РУБ</t>
  </si>
  <si>
    <t xml:space="preserve">Дополнительное размещение ребенка от 0 до 5 (вкл.) лет, включая завтрак, в номере с родителями на имеющихся кроватях </t>
  </si>
  <si>
    <t xml:space="preserve">Дополнительное размещение ребенка от 6 до 11 (вкл.) лет, включая завтрак, в номере с родителями на имеющихся кроватях </t>
  </si>
  <si>
    <t xml:space="preserve">800 РУБ
</t>
  </si>
  <si>
    <t>с 07.01.2025 по 08.01.2025 вкл.
c 01.04.2025 по 30.04.2025 вкл.
c 01.10.2025 по 31.10.2025 вкл.</t>
  </si>
  <si>
    <r>
      <t xml:space="preserve">Дополнительное размещение для взрослого на </t>
    </r>
    <r>
      <rPr>
        <sz val="11"/>
        <color rgb="FF00B050"/>
        <rFont val="Arial"/>
        <family val="2"/>
        <charset val="204"/>
      </rPr>
      <t>дополнительном месте в номере, где доп место предусмотрен</t>
    </r>
    <r>
      <rPr>
        <sz val="11"/>
        <color rgb="FF92D050"/>
        <rFont val="Arial"/>
        <family val="2"/>
        <charset val="204"/>
      </rPr>
      <t>о</t>
    </r>
    <r>
      <rPr>
        <sz val="11"/>
        <color theme="1"/>
        <rFont val="Arial"/>
        <family val="2"/>
        <charset val="204"/>
      </rPr>
      <t xml:space="preserve">, от 12 лет </t>
    </r>
    <r>
      <rPr>
        <sz val="11"/>
        <color rgb="FFFF0000"/>
        <rFont val="Arial"/>
        <family val="2"/>
        <charset val="204"/>
      </rPr>
      <t>НЕ</t>
    </r>
    <r>
      <rPr>
        <sz val="11"/>
        <color theme="1"/>
        <rFont val="Arial"/>
        <family val="2"/>
        <charset val="204"/>
      </rPr>
      <t xml:space="preserve"> </t>
    </r>
    <r>
      <rPr>
        <sz val="11"/>
        <color rgb="FFFF0000"/>
        <rFont val="Arial"/>
        <family val="2"/>
        <charset val="204"/>
      </rPr>
      <t>ВКЛЮЧАЯ ЗАВТРАК,</t>
    </r>
    <r>
      <rPr>
        <sz val="11"/>
        <color theme="1"/>
        <rFont val="Arial"/>
        <family val="2"/>
        <charset val="204"/>
      </rPr>
      <t xml:space="preserve"> включая НДС. </t>
    </r>
  </si>
  <si>
    <r>
      <t xml:space="preserve">Дополнительное размещение ребенка от 0 до 5 (вкл.) лет,в номере с родителями , </t>
    </r>
    <r>
      <rPr>
        <sz val="11"/>
        <color rgb="FFFF0000"/>
        <rFont val="Arial"/>
        <family val="2"/>
        <charset val="204"/>
      </rPr>
      <t>без доп места</t>
    </r>
    <r>
      <rPr>
        <sz val="11"/>
        <color theme="1"/>
        <rFont val="Arial"/>
        <family val="2"/>
        <charset val="204"/>
      </rPr>
      <t xml:space="preserve">, </t>
    </r>
    <r>
      <rPr>
        <sz val="11"/>
        <color rgb="FFFF0000"/>
        <rFont val="Arial"/>
        <family val="2"/>
        <charset val="204"/>
      </rPr>
      <t>НЕ ВКЛЮЧАЯ ЗАВТРАК,</t>
    </r>
    <r>
      <rPr>
        <sz val="11"/>
        <color theme="1"/>
        <rFont val="Arial"/>
        <family val="2"/>
        <charset val="204"/>
      </rPr>
      <t xml:space="preserve"> включая НДС</t>
    </r>
  </si>
  <si>
    <r>
      <t xml:space="preserve">Дополнительное размещение ребенка от 6 до 11 (вкл.)  в номере с родителями </t>
    </r>
    <r>
      <rPr>
        <sz val="11"/>
        <color rgb="FFFF0000"/>
        <rFont val="Arial"/>
        <family val="2"/>
        <charset val="204"/>
      </rPr>
      <t>без доп места</t>
    </r>
    <r>
      <rPr>
        <sz val="11"/>
        <color theme="1"/>
        <rFont val="Arial"/>
        <family val="2"/>
        <charset val="204"/>
      </rPr>
      <t xml:space="preserve">, </t>
    </r>
    <r>
      <rPr>
        <sz val="11"/>
        <color rgb="FFFF0000"/>
        <rFont val="Arial"/>
        <family val="2"/>
        <charset val="204"/>
      </rPr>
      <t>НЕ ВКЛЮЧАЯ ЗАВТРАК</t>
    </r>
    <r>
      <rPr>
        <sz val="11"/>
        <color theme="1"/>
        <rFont val="Arial"/>
        <family val="2"/>
        <charset val="204"/>
      </rPr>
      <t>, включая НДС</t>
    </r>
  </si>
  <si>
    <r>
      <t xml:space="preserve">Дополнительное размещение ребенка от 6 до 11 (вкл.) лет,  в номере с родителями </t>
    </r>
    <r>
      <rPr>
        <sz val="11"/>
        <color rgb="FF00B050"/>
        <rFont val="Arial"/>
        <family val="2"/>
        <charset val="204"/>
      </rPr>
      <t>с доп местом, в категориях, где доп место предусмотрен</t>
    </r>
    <r>
      <rPr>
        <sz val="11"/>
        <rFont val="Arial"/>
        <family val="2"/>
        <charset val="204"/>
      </rPr>
      <t xml:space="preserve">о, </t>
    </r>
    <r>
      <rPr>
        <sz val="11"/>
        <color rgb="FFFF0000"/>
        <rFont val="Arial"/>
        <family val="2"/>
        <charset val="204"/>
      </rPr>
      <t>НЕ ВКЛЮЧАЯ ЗАВТРАК,</t>
    </r>
    <r>
      <rPr>
        <sz val="11"/>
        <rFont val="Arial"/>
        <family val="2"/>
        <charset val="204"/>
      </rPr>
      <t xml:space="preserve"> включая НДС</t>
    </r>
  </si>
  <si>
    <t>3325,00 РУБ</t>
  </si>
  <si>
    <t>413 РУБ</t>
  </si>
  <si>
    <t xml:space="preserve">2913,00 РУБ
</t>
  </si>
  <si>
    <t>с 01.05.2025 по 29.12.2025 вкл.</t>
  </si>
  <si>
    <t>Все цены указаны в Российских рублях (RUR) и включают НДС 0%</t>
  </si>
  <si>
    <t>Цены указаны в российских рублях за сутки за номер и включают НДС,  пользование тренажерным залом, открытым бассейном (работает с мая по сентябрь), Спа центром (крытый бассейн, сауна, хаммам), детской комнатой, Wi-Fi, пользование открытой парковкой, пользование собственным пляжем отеля (открыт с мая по сентябрь)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</si>
</sst>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9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B050"/>
      <name val="Arial"/>
      <family val="2"/>
      <charset val="204"/>
    </font>
    <font>
      <sz val="11"/>
      <color rgb="FF92D050"/>
      <name val="Arial"/>
      <family val="2"/>
      <charset val="204"/>
    </font>
    <font>
      <sz val="1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4" fillId="2" borderId="9" xfId="1" applyNumberFormat="1" applyFont="1" applyFill="1" applyBorder="1" applyAlignment="1">
      <alignment horizontal="center" vertical="center" wrapText="1"/>
    </xf>
    <xf numFmtId="164" fontId="4" fillId="2" borderId="10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3" fontId="8" fillId="2" borderId="17" xfId="0" applyNumberFormat="1" applyFont="1" applyFill="1" applyBorder="1" applyAlignment="1">
      <alignment horizontal="center"/>
    </xf>
    <xf numFmtId="3" fontId="8" fillId="2" borderId="18" xfId="0" applyNumberFormat="1" applyFont="1" applyFill="1" applyBorder="1" applyAlignment="1">
      <alignment horizontal="center"/>
    </xf>
    <xf numFmtId="3" fontId="8" fillId="2" borderId="19" xfId="0" applyNumberFormat="1" applyFont="1" applyFill="1" applyBorder="1" applyAlignment="1">
      <alignment horizontal="center"/>
    </xf>
    <xf numFmtId="3" fontId="8" fillId="2" borderId="20" xfId="0" applyNumberFormat="1" applyFont="1" applyFill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7" fillId="4" borderId="0" xfId="0" applyFont="1" applyFill="1" applyAlignment="1">
      <alignment vertical="center" wrapText="1"/>
    </xf>
    <xf numFmtId="3" fontId="8" fillId="2" borderId="22" xfId="0" applyNumberFormat="1" applyFont="1" applyFill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8" fillId="2" borderId="23" xfId="0" applyNumberFormat="1" applyFont="1" applyFill="1" applyBorder="1" applyAlignment="1">
      <alignment horizontal="center"/>
    </xf>
    <xf numFmtId="3" fontId="8" fillId="2" borderId="24" xfId="0" applyNumberFormat="1" applyFont="1" applyFill="1" applyBorder="1" applyAlignment="1">
      <alignment horizontal="center"/>
    </xf>
    <xf numFmtId="3" fontId="8" fillId="2" borderId="25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9" fillId="5" borderId="0" xfId="0" applyFont="1" applyFill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3" fontId="8" fillId="5" borderId="23" xfId="0" applyNumberFormat="1" applyFont="1" applyFill="1" applyBorder="1" applyAlignment="1">
      <alignment horizontal="center"/>
    </xf>
    <xf numFmtId="3" fontId="8" fillId="5" borderId="24" xfId="0" applyNumberFormat="1" applyFont="1" applyFill="1" applyBorder="1" applyAlignment="1">
      <alignment horizontal="center"/>
    </xf>
    <xf numFmtId="3" fontId="8" fillId="5" borderId="25" xfId="0" applyNumberFormat="1" applyFont="1" applyFill="1" applyBorder="1" applyAlignment="1">
      <alignment horizontal="center"/>
    </xf>
    <xf numFmtId="3" fontId="8" fillId="5" borderId="18" xfId="0" applyNumberFormat="1" applyFont="1" applyFill="1" applyBorder="1" applyAlignment="1">
      <alignment horizontal="center"/>
    </xf>
    <xf numFmtId="3" fontId="8" fillId="5" borderId="20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3" fontId="8" fillId="2" borderId="27" xfId="0" applyNumberFormat="1" applyFont="1" applyFill="1" applyBorder="1" applyAlignment="1">
      <alignment horizontal="center"/>
    </xf>
    <xf numFmtId="3" fontId="8" fillId="2" borderId="28" xfId="0" applyNumberFormat="1" applyFont="1" applyFill="1" applyBorder="1" applyAlignment="1">
      <alignment horizontal="center"/>
    </xf>
    <xf numFmtId="3" fontId="8" fillId="2" borderId="29" xfId="0" applyNumberFormat="1" applyFont="1" applyFill="1" applyBorder="1" applyAlignment="1">
      <alignment horizontal="center"/>
    </xf>
    <xf numFmtId="3" fontId="8" fillId="2" borderId="1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1" fillId="6" borderId="30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5" fillId="0" borderId="31" xfId="0" applyFont="1" applyBorder="1" applyAlignment="1">
      <alignment horizontal="justify" vertical="center" wrapText="1"/>
    </xf>
    <xf numFmtId="2" fontId="16" fillId="0" borderId="0" xfId="0" applyNumberFormat="1" applyFont="1" applyAlignment="1">
      <alignment horizontal="center" vertical="center" wrapText="1"/>
    </xf>
    <xf numFmtId="0" fontId="15" fillId="0" borderId="12" xfId="0" applyFont="1" applyBorder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11" fillId="6" borderId="33" xfId="0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" fillId="7" borderId="5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3" fontId="8" fillId="7" borderId="37" xfId="0" applyNumberFormat="1" applyFont="1" applyFill="1" applyBorder="1" applyAlignment="1">
      <alignment horizontal="center"/>
    </xf>
    <xf numFmtId="3" fontId="8" fillId="7" borderId="12" xfId="0" applyNumberFormat="1" applyFont="1" applyFill="1" applyBorder="1" applyAlignment="1">
      <alignment horizontal="center"/>
    </xf>
    <xf numFmtId="3" fontId="8" fillId="7" borderId="19" xfId="0" applyNumberFormat="1" applyFont="1" applyFill="1" applyBorder="1" applyAlignment="1">
      <alignment horizontal="center"/>
    </xf>
    <xf numFmtId="3" fontId="8" fillId="7" borderId="18" xfId="0" applyNumberFormat="1" applyFont="1" applyFill="1" applyBorder="1" applyAlignment="1">
      <alignment horizontal="center"/>
    </xf>
    <xf numFmtId="3" fontId="8" fillId="7" borderId="20" xfId="0" applyNumberFormat="1" applyFont="1" applyFill="1" applyBorder="1" applyAlignment="1">
      <alignment horizontal="center"/>
    </xf>
    <xf numFmtId="0" fontId="7" fillId="5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3" fontId="8" fillId="7" borderId="17" xfId="0" applyNumberFormat="1" applyFont="1" applyFill="1" applyBorder="1" applyAlignment="1">
      <alignment horizontal="center"/>
    </xf>
    <xf numFmtId="3" fontId="8" fillId="7" borderId="23" xfId="0" applyNumberFormat="1" applyFont="1" applyFill="1" applyBorder="1" applyAlignment="1">
      <alignment horizontal="center"/>
    </xf>
    <xf numFmtId="3" fontId="18" fillId="0" borderId="12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3" fontId="8" fillId="7" borderId="25" xfId="0" applyNumberFormat="1" applyFont="1" applyFill="1" applyBorder="1" applyAlignment="1">
      <alignment horizontal="center"/>
    </xf>
    <xf numFmtId="3" fontId="8" fillId="7" borderId="27" xfId="0" applyNumberFormat="1" applyFont="1" applyFill="1" applyBorder="1" applyAlignment="1">
      <alignment horizontal="center"/>
    </xf>
    <xf numFmtId="3" fontId="8" fillId="7" borderId="28" xfId="0" applyNumberFormat="1" applyFont="1" applyFill="1" applyBorder="1" applyAlignment="1">
      <alignment horizontal="center"/>
    </xf>
    <xf numFmtId="3" fontId="8" fillId="7" borderId="29" xfId="0" applyNumberFormat="1" applyFont="1" applyFill="1" applyBorder="1" applyAlignment="1">
      <alignment horizontal="center"/>
    </xf>
    <xf numFmtId="3" fontId="8" fillId="7" borderId="14" xfId="0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0" fontId="21" fillId="0" borderId="12" xfId="0" applyFont="1" applyBorder="1" applyAlignment="1">
      <alignment horizontal="justify" vertical="center" wrapText="1"/>
    </xf>
    <xf numFmtId="0" fontId="21" fillId="0" borderId="31" xfId="0" applyFont="1" applyBorder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0" fontId="24" fillId="8" borderId="12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right" wrapText="1"/>
    </xf>
    <xf numFmtId="2" fontId="16" fillId="0" borderId="2" xfId="0" applyNumberFormat="1" applyFont="1" applyBorder="1" applyAlignment="1">
      <alignment horizontal="center" vertical="center" wrapText="1"/>
    </xf>
    <xf numFmtId="2" fontId="16" fillId="0" borderId="32" xfId="0" applyNumberFormat="1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top" wrapText="1"/>
    </xf>
    <xf numFmtId="0" fontId="4" fillId="5" borderId="13" xfId="0" applyFont="1" applyFill="1" applyBorder="1" applyAlignment="1">
      <alignment horizontal="left" vertical="top" wrapText="1"/>
    </xf>
    <xf numFmtId="0" fontId="4" fillId="5" borderId="26" xfId="0" applyFont="1" applyFill="1" applyBorder="1" applyAlignment="1">
      <alignment horizontal="left" vertical="top" wrapText="1"/>
    </xf>
    <xf numFmtId="0" fontId="4" fillId="5" borderId="23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7" fillId="0" borderId="12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39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4" fillId="7" borderId="35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</cellXfs>
  <cellStyles count="2">
    <cellStyle name="Normal 5" xfId="1"/>
    <cellStyle name="Обычный" xfId="0" builtinId="0"/>
  </cellStyles>
  <dxfs count="2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verdieva/Desktop/&#1090;&#1072;&#1088;&#1080;&#1092;&#1085;&#1099;&#1077;%20&#1089;&#1077;&#1090;&#1082;&#1080;/Retail%20Rate%20&#1051;&#1077;%20&#1056;&#1086;&#1085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verdieva/Desktop/&#1090;&#1072;&#1088;&#1080;&#1092;&#1085;&#1099;&#1077;%20&#1089;&#1077;&#1090;&#1082;&#1080;/Rate%20calendar%20&#1051;&#1077;%20&#1056;&#1086;&#1085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verdieva/Desktop/&#1090;&#1072;&#1088;&#1080;&#1092;&#1085;&#1099;&#1077;%20&#1089;&#1077;&#1090;&#1082;&#1080;/Open%20rates%202025%20Le%20Rond%20Soch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с завтраком"/>
      <sheetName val="Лист2"/>
      <sheetName val="Открытый тариф без завтрака"/>
      <sheetName val="Календарь цен"/>
    </sheetNames>
    <sheetDataSet>
      <sheetData sheetId="0"/>
      <sheetData sheetId="1">
        <row r="1">
          <cell r="A1">
            <v>45805</v>
          </cell>
          <cell r="B1">
            <v>45806</v>
          </cell>
          <cell r="C1">
            <v>45807</v>
          </cell>
          <cell r="D1">
            <v>45808</v>
          </cell>
          <cell r="E1">
            <v>45809</v>
          </cell>
          <cell r="F1">
            <v>45810</v>
          </cell>
          <cell r="G1">
            <v>45811</v>
          </cell>
          <cell r="H1">
            <v>45812</v>
          </cell>
          <cell r="I1">
            <v>45813</v>
          </cell>
          <cell r="J1">
            <v>45814</v>
          </cell>
          <cell r="K1">
            <v>45815</v>
          </cell>
          <cell r="L1">
            <v>45816</v>
          </cell>
          <cell r="M1">
            <v>45817</v>
          </cell>
          <cell r="N1">
            <v>45818</v>
          </cell>
          <cell r="O1">
            <v>45819</v>
          </cell>
          <cell r="P1">
            <v>45820</v>
          </cell>
          <cell r="Q1">
            <v>45821</v>
          </cell>
          <cell r="R1">
            <v>45822</v>
          </cell>
          <cell r="S1">
            <v>45823</v>
          </cell>
          <cell r="T1">
            <v>45824</v>
          </cell>
          <cell r="U1">
            <v>45825</v>
          </cell>
          <cell r="V1">
            <v>45826</v>
          </cell>
          <cell r="W1">
            <v>45827</v>
          </cell>
          <cell r="X1">
            <v>45828</v>
          </cell>
          <cell r="Y1">
            <v>45829</v>
          </cell>
          <cell r="Z1">
            <v>45830</v>
          </cell>
          <cell r="AA1">
            <v>45831</v>
          </cell>
          <cell r="AB1">
            <v>45832</v>
          </cell>
          <cell r="AC1">
            <v>45833</v>
          </cell>
          <cell r="AD1">
            <v>45834</v>
          </cell>
          <cell r="AE1">
            <v>45835</v>
          </cell>
          <cell r="AF1">
            <v>45836</v>
          </cell>
          <cell r="AG1">
            <v>45837</v>
          </cell>
          <cell r="AH1">
            <v>45838</v>
          </cell>
          <cell r="AI1">
            <v>45839</v>
          </cell>
          <cell r="AJ1">
            <v>45840</v>
          </cell>
          <cell r="AK1">
            <v>45841</v>
          </cell>
          <cell r="AL1">
            <v>45842</v>
          </cell>
          <cell r="AM1">
            <v>45843</v>
          </cell>
          <cell r="AN1">
            <v>45844</v>
          </cell>
          <cell r="AO1">
            <v>45845</v>
          </cell>
          <cell r="AP1">
            <v>45846</v>
          </cell>
          <cell r="AQ1">
            <v>45847</v>
          </cell>
          <cell r="AR1">
            <v>45848</v>
          </cell>
          <cell r="AS1">
            <v>45849</v>
          </cell>
          <cell r="AT1">
            <v>45850</v>
          </cell>
          <cell r="AU1">
            <v>45851</v>
          </cell>
          <cell r="AV1">
            <v>45852</v>
          </cell>
          <cell r="AW1">
            <v>45853</v>
          </cell>
          <cell r="AX1">
            <v>45854</v>
          </cell>
          <cell r="AY1">
            <v>45855</v>
          </cell>
          <cell r="AZ1">
            <v>45856</v>
          </cell>
          <cell r="BA1">
            <v>45857</v>
          </cell>
          <cell r="BB1">
            <v>45858</v>
          </cell>
          <cell r="BC1">
            <v>45859</v>
          </cell>
          <cell r="BD1">
            <v>45860</v>
          </cell>
          <cell r="BE1">
            <v>45861</v>
          </cell>
          <cell r="BF1">
            <v>45862</v>
          </cell>
          <cell r="BG1">
            <v>45863</v>
          </cell>
          <cell r="BH1">
            <v>45864</v>
          </cell>
          <cell r="BI1">
            <v>45865</v>
          </cell>
          <cell r="BJ1">
            <v>45866</v>
          </cell>
          <cell r="BK1">
            <v>45867</v>
          </cell>
          <cell r="BL1">
            <v>45868</v>
          </cell>
          <cell r="BM1">
            <v>45869</v>
          </cell>
          <cell r="BN1">
            <v>45870</v>
          </cell>
          <cell r="BO1">
            <v>45871</v>
          </cell>
          <cell r="BP1">
            <v>45872</v>
          </cell>
          <cell r="BQ1">
            <v>45873</v>
          </cell>
          <cell r="BR1">
            <v>45874</v>
          </cell>
          <cell r="BS1">
            <v>45875</v>
          </cell>
          <cell r="BT1">
            <v>45876</v>
          </cell>
          <cell r="BU1">
            <v>45877</v>
          </cell>
          <cell r="BV1">
            <v>45878</v>
          </cell>
          <cell r="BW1">
            <v>45879</v>
          </cell>
          <cell r="BX1">
            <v>45880</v>
          </cell>
          <cell r="BY1">
            <v>45881</v>
          </cell>
          <cell r="BZ1">
            <v>45882</v>
          </cell>
          <cell r="CA1">
            <v>45883</v>
          </cell>
          <cell r="CB1">
            <v>45884</v>
          </cell>
          <cell r="CC1">
            <v>45885</v>
          </cell>
          <cell r="CD1">
            <v>45886</v>
          </cell>
          <cell r="CE1">
            <v>45887</v>
          </cell>
          <cell r="CF1">
            <v>45888</v>
          </cell>
          <cell r="CG1">
            <v>45889</v>
          </cell>
          <cell r="CH1">
            <v>45890</v>
          </cell>
          <cell r="CI1">
            <v>45891</v>
          </cell>
          <cell r="CJ1">
            <v>45892</v>
          </cell>
          <cell r="CK1">
            <v>45893</v>
          </cell>
          <cell r="CL1">
            <v>45894</v>
          </cell>
          <cell r="CM1">
            <v>45895</v>
          </cell>
          <cell r="CN1">
            <v>45896</v>
          </cell>
          <cell r="CO1">
            <v>45897</v>
          </cell>
          <cell r="CP1">
            <v>45898</v>
          </cell>
          <cell r="CQ1">
            <v>45899</v>
          </cell>
          <cell r="CR1">
            <v>45900</v>
          </cell>
          <cell r="CS1">
            <v>45901</v>
          </cell>
          <cell r="CT1">
            <v>45902</v>
          </cell>
          <cell r="CU1">
            <v>45903</v>
          </cell>
          <cell r="CV1">
            <v>45904</v>
          </cell>
          <cell r="CW1">
            <v>45905</v>
          </cell>
          <cell r="CX1">
            <v>45906</v>
          </cell>
          <cell r="CY1">
            <v>45907</v>
          </cell>
          <cell r="CZ1">
            <v>45908</v>
          </cell>
          <cell r="DA1">
            <v>45909</v>
          </cell>
          <cell r="DB1">
            <v>45910</v>
          </cell>
          <cell r="DC1">
            <v>45911</v>
          </cell>
          <cell r="DD1">
            <v>45912</v>
          </cell>
          <cell r="DE1">
            <v>45913</v>
          </cell>
          <cell r="DF1">
            <v>45914</v>
          </cell>
          <cell r="DG1">
            <v>45915</v>
          </cell>
          <cell r="DH1">
            <v>45916</v>
          </cell>
          <cell r="DI1">
            <v>45917</v>
          </cell>
          <cell r="DJ1">
            <v>45918</v>
          </cell>
          <cell r="DK1">
            <v>45919</v>
          </cell>
          <cell r="DL1">
            <v>45920</v>
          </cell>
          <cell r="DM1">
            <v>45921</v>
          </cell>
          <cell r="DN1">
            <v>45922</v>
          </cell>
          <cell r="DO1">
            <v>45923</v>
          </cell>
          <cell r="DP1">
            <v>45924</v>
          </cell>
          <cell r="DQ1">
            <v>45925</v>
          </cell>
          <cell r="DR1">
            <v>45926</v>
          </cell>
          <cell r="DS1">
            <v>45927</v>
          </cell>
          <cell r="DT1">
            <v>45928</v>
          </cell>
          <cell r="DU1">
            <v>45929</v>
          </cell>
          <cell r="DV1">
            <v>45930</v>
          </cell>
          <cell r="DW1">
            <v>45931</v>
          </cell>
          <cell r="DX1">
            <v>45932</v>
          </cell>
          <cell r="DY1">
            <v>45933</v>
          </cell>
          <cell r="DZ1">
            <v>45934</v>
          </cell>
          <cell r="EA1">
            <v>45935</v>
          </cell>
          <cell r="EB1">
            <v>45936</v>
          </cell>
          <cell r="EC1">
            <v>45937</v>
          </cell>
          <cell r="ED1">
            <v>45938</v>
          </cell>
          <cell r="EE1">
            <v>45939</v>
          </cell>
          <cell r="EF1">
            <v>45940</v>
          </cell>
          <cell r="EG1">
            <v>45941</v>
          </cell>
          <cell r="EH1">
            <v>45942</v>
          </cell>
          <cell r="EI1">
            <v>45943</v>
          </cell>
          <cell r="EJ1">
            <v>45944</v>
          </cell>
          <cell r="EK1">
            <v>45945</v>
          </cell>
          <cell r="EL1">
            <v>45946</v>
          </cell>
          <cell r="EM1">
            <v>45947</v>
          </cell>
          <cell r="EN1">
            <v>45948</v>
          </cell>
          <cell r="EO1">
            <v>45949</v>
          </cell>
          <cell r="EP1">
            <v>45950</v>
          </cell>
          <cell r="EQ1">
            <v>45951</v>
          </cell>
          <cell r="ER1">
            <v>45952</v>
          </cell>
          <cell r="ES1">
            <v>45953</v>
          </cell>
          <cell r="ET1">
            <v>45954</v>
          </cell>
          <cell r="EU1">
            <v>45955</v>
          </cell>
          <cell r="EV1">
            <v>45956</v>
          </cell>
          <cell r="EW1">
            <v>45957</v>
          </cell>
          <cell r="EX1">
            <v>45958</v>
          </cell>
          <cell r="EY1">
            <v>45959</v>
          </cell>
          <cell r="EZ1">
            <v>45960</v>
          </cell>
          <cell r="FA1">
            <v>45961</v>
          </cell>
          <cell r="FB1">
            <v>45962</v>
          </cell>
          <cell r="FC1">
            <v>45963</v>
          </cell>
          <cell r="FD1">
            <v>45964</v>
          </cell>
          <cell r="FE1">
            <v>45965</v>
          </cell>
          <cell r="FF1">
            <v>45966</v>
          </cell>
          <cell r="FG1">
            <v>45967</v>
          </cell>
          <cell r="FH1">
            <v>45968</v>
          </cell>
          <cell r="FI1">
            <v>45969</v>
          </cell>
          <cell r="FJ1">
            <v>45970</v>
          </cell>
          <cell r="FK1">
            <v>45971</v>
          </cell>
          <cell r="FL1">
            <v>45972</v>
          </cell>
          <cell r="FM1">
            <v>45973</v>
          </cell>
          <cell r="FN1">
            <v>45974</v>
          </cell>
          <cell r="FO1">
            <v>45975</v>
          </cell>
          <cell r="FP1">
            <v>45976</v>
          </cell>
          <cell r="FQ1">
            <v>45977</v>
          </cell>
          <cell r="FR1">
            <v>45978</v>
          </cell>
          <cell r="FS1">
            <v>45979</v>
          </cell>
          <cell r="FT1">
            <v>45980</v>
          </cell>
          <cell r="FU1">
            <v>45981</v>
          </cell>
          <cell r="FV1">
            <v>45982</v>
          </cell>
          <cell r="FW1">
            <v>45983</v>
          </cell>
          <cell r="FX1">
            <v>45984</v>
          </cell>
          <cell r="FY1">
            <v>45985</v>
          </cell>
          <cell r="FZ1">
            <v>45986</v>
          </cell>
          <cell r="GA1">
            <v>45987</v>
          </cell>
          <cell r="GB1">
            <v>45988</v>
          </cell>
          <cell r="GC1">
            <v>45989</v>
          </cell>
          <cell r="GD1">
            <v>45990</v>
          </cell>
          <cell r="GE1">
            <v>45991</v>
          </cell>
          <cell r="GF1">
            <v>45992</v>
          </cell>
          <cell r="GG1">
            <v>45993</v>
          </cell>
          <cell r="GH1">
            <v>45994</v>
          </cell>
          <cell r="GI1">
            <v>45995</v>
          </cell>
          <cell r="GJ1">
            <v>45996</v>
          </cell>
          <cell r="GK1">
            <v>45997</v>
          </cell>
          <cell r="GL1">
            <v>45998</v>
          </cell>
          <cell r="GM1">
            <v>45999</v>
          </cell>
          <cell r="GN1">
            <v>46000</v>
          </cell>
          <cell r="GO1">
            <v>46001</v>
          </cell>
          <cell r="GP1">
            <v>46002</v>
          </cell>
          <cell r="GQ1">
            <v>46003</v>
          </cell>
          <cell r="GR1">
            <v>46004</v>
          </cell>
          <cell r="GS1">
            <v>46005</v>
          </cell>
          <cell r="GT1">
            <v>46006</v>
          </cell>
          <cell r="GU1">
            <v>46007</v>
          </cell>
          <cell r="GV1">
            <v>46008</v>
          </cell>
          <cell r="GW1">
            <v>46009</v>
          </cell>
          <cell r="GX1">
            <v>46010</v>
          </cell>
          <cell r="GY1">
            <v>46011</v>
          </cell>
          <cell r="GZ1">
            <v>46012</v>
          </cell>
          <cell r="HA1">
            <v>46013</v>
          </cell>
          <cell r="HB1">
            <v>46014</v>
          </cell>
          <cell r="HC1">
            <v>46015</v>
          </cell>
          <cell r="HD1">
            <v>46016</v>
          </cell>
          <cell r="HE1">
            <v>46017</v>
          </cell>
          <cell r="HF1">
            <v>46018</v>
          </cell>
          <cell r="HG1">
            <v>46019</v>
          </cell>
          <cell r="HH1">
            <v>46020</v>
          </cell>
        </row>
        <row r="2">
          <cell r="A2">
            <v>8500</v>
          </cell>
          <cell r="B2">
            <v>8500</v>
          </cell>
          <cell r="C2">
            <v>8500</v>
          </cell>
          <cell r="D2">
            <v>8500</v>
          </cell>
          <cell r="E2">
            <v>9500</v>
          </cell>
          <cell r="F2">
            <v>9500</v>
          </cell>
          <cell r="G2">
            <v>9500</v>
          </cell>
          <cell r="H2">
            <v>9500</v>
          </cell>
          <cell r="I2">
            <v>10500</v>
          </cell>
          <cell r="J2">
            <v>12500</v>
          </cell>
          <cell r="K2">
            <v>12500</v>
          </cell>
          <cell r="L2">
            <v>12500</v>
          </cell>
          <cell r="M2">
            <v>12500</v>
          </cell>
          <cell r="N2">
            <v>12500</v>
          </cell>
          <cell r="O2">
            <v>12500</v>
          </cell>
          <cell r="P2">
            <v>12500</v>
          </cell>
          <cell r="Q2">
            <v>12500</v>
          </cell>
          <cell r="R2">
            <v>12500</v>
          </cell>
          <cell r="S2">
            <v>12500</v>
          </cell>
          <cell r="T2">
            <v>12500</v>
          </cell>
          <cell r="U2">
            <v>12500</v>
          </cell>
          <cell r="V2">
            <v>12500</v>
          </cell>
          <cell r="W2">
            <v>12500</v>
          </cell>
          <cell r="X2">
            <v>12500</v>
          </cell>
          <cell r="Y2">
            <v>12500</v>
          </cell>
          <cell r="Z2">
            <v>12500</v>
          </cell>
          <cell r="AA2">
            <v>12500</v>
          </cell>
          <cell r="AB2">
            <v>12500</v>
          </cell>
          <cell r="AC2">
            <v>12500</v>
          </cell>
          <cell r="AD2">
            <v>12500</v>
          </cell>
          <cell r="AE2">
            <v>12500</v>
          </cell>
          <cell r="AF2">
            <v>12500</v>
          </cell>
          <cell r="AG2">
            <v>12500</v>
          </cell>
          <cell r="AH2">
            <v>12500</v>
          </cell>
          <cell r="AI2">
            <v>12500</v>
          </cell>
          <cell r="AJ2">
            <v>12500</v>
          </cell>
          <cell r="AK2">
            <v>12500</v>
          </cell>
          <cell r="AL2">
            <v>12500</v>
          </cell>
          <cell r="AM2">
            <v>12500</v>
          </cell>
          <cell r="AN2">
            <v>12500</v>
          </cell>
          <cell r="AO2">
            <v>12500</v>
          </cell>
          <cell r="AP2">
            <v>12500</v>
          </cell>
          <cell r="AQ2">
            <v>12500</v>
          </cell>
          <cell r="AR2">
            <v>12500</v>
          </cell>
          <cell r="AS2">
            <v>12500</v>
          </cell>
          <cell r="AT2">
            <v>12500</v>
          </cell>
          <cell r="AU2">
            <v>12500</v>
          </cell>
          <cell r="AV2">
            <v>13500</v>
          </cell>
          <cell r="AW2">
            <v>13500</v>
          </cell>
          <cell r="AX2">
            <v>13500</v>
          </cell>
          <cell r="AY2">
            <v>13500</v>
          </cell>
          <cell r="AZ2">
            <v>12500</v>
          </cell>
          <cell r="BA2">
            <v>12500</v>
          </cell>
          <cell r="BB2">
            <v>12500</v>
          </cell>
          <cell r="BC2">
            <v>13500</v>
          </cell>
          <cell r="BD2">
            <v>13500</v>
          </cell>
          <cell r="BE2">
            <v>13500</v>
          </cell>
          <cell r="BF2">
            <v>13500</v>
          </cell>
          <cell r="BG2">
            <v>12500</v>
          </cell>
          <cell r="BH2">
            <v>12500</v>
          </cell>
          <cell r="BI2">
            <v>12500</v>
          </cell>
          <cell r="BJ2">
            <v>12500</v>
          </cell>
          <cell r="BK2">
            <v>12500</v>
          </cell>
          <cell r="BL2">
            <v>12500</v>
          </cell>
          <cell r="BM2">
            <v>12500</v>
          </cell>
          <cell r="BN2">
            <v>12500</v>
          </cell>
          <cell r="BO2">
            <v>12500</v>
          </cell>
          <cell r="BP2">
            <v>12500</v>
          </cell>
          <cell r="BQ2">
            <v>12500</v>
          </cell>
          <cell r="BR2">
            <v>12500</v>
          </cell>
          <cell r="BS2">
            <v>12500</v>
          </cell>
          <cell r="BT2">
            <v>12500</v>
          </cell>
          <cell r="BU2">
            <v>12500</v>
          </cell>
          <cell r="BV2">
            <v>13500</v>
          </cell>
          <cell r="BW2">
            <v>13500</v>
          </cell>
          <cell r="BX2">
            <v>13500</v>
          </cell>
          <cell r="BY2">
            <v>13500</v>
          </cell>
          <cell r="BZ2">
            <v>13500</v>
          </cell>
          <cell r="CA2">
            <v>12500</v>
          </cell>
          <cell r="CB2">
            <v>12500</v>
          </cell>
          <cell r="CC2">
            <v>12500</v>
          </cell>
          <cell r="CD2">
            <v>12500</v>
          </cell>
          <cell r="CE2">
            <v>12500</v>
          </cell>
          <cell r="CF2">
            <v>12500</v>
          </cell>
          <cell r="CG2">
            <v>12500</v>
          </cell>
          <cell r="CH2">
            <v>12500</v>
          </cell>
          <cell r="CI2">
            <v>12500</v>
          </cell>
          <cell r="CJ2">
            <v>12500</v>
          </cell>
          <cell r="CK2">
            <v>12500</v>
          </cell>
          <cell r="CL2">
            <v>11500</v>
          </cell>
          <cell r="CM2">
            <v>11500</v>
          </cell>
          <cell r="CN2">
            <v>11500</v>
          </cell>
          <cell r="CO2">
            <v>11500</v>
          </cell>
          <cell r="CP2">
            <v>11500</v>
          </cell>
          <cell r="CQ2">
            <v>11500</v>
          </cell>
          <cell r="CR2">
            <v>11500</v>
          </cell>
          <cell r="CS2">
            <v>13500</v>
          </cell>
          <cell r="CT2">
            <v>13500</v>
          </cell>
          <cell r="CU2">
            <v>13500</v>
          </cell>
          <cell r="CV2">
            <v>13500</v>
          </cell>
          <cell r="CW2">
            <v>13500</v>
          </cell>
          <cell r="CX2">
            <v>13500</v>
          </cell>
          <cell r="CY2">
            <v>13500</v>
          </cell>
          <cell r="CZ2">
            <v>13500</v>
          </cell>
          <cell r="DA2">
            <v>13500</v>
          </cell>
          <cell r="DB2">
            <v>13500</v>
          </cell>
          <cell r="DC2">
            <v>13500</v>
          </cell>
          <cell r="DD2">
            <v>11500</v>
          </cell>
          <cell r="DE2">
            <v>11500</v>
          </cell>
          <cell r="DF2">
            <v>11500</v>
          </cell>
          <cell r="DG2">
            <v>11500</v>
          </cell>
          <cell r="DH2">
            <v>11500</v>
          </cell>
          <cell r="DI2">
            <v>11500</v>
          </cell>
          <cell r="DJ2">
            <v>11500</v>
          </cell>
          <cell r="DK2">
            <v>11500</v>
          </cell>
          <cell r="DL2">
            <v>11500</v>
          </cell>
          <cell r="DM2">
            <v>10500</v>
          </cell>
          <cell r="DN2">
            <v>10500</v>
          </cell>
          <cell r="DO2">
            <v>10500</v>
          </cell>
          <cell r="DP2">
            <v>10500</v>
          </cell>
          <cell r="DQ2">
            <v>10500</v>
          </cell>
          <cell r="DR2">
            <v>10500</v>
          </cell>
          <cell r="DS2">
            <v>10500</v>
          </cell>
          <cell r="DT2">
            <v>10500</v>
          </cell>
          <cell r="DU2">
            <v>10500</v>
          </cell>
          <cell r="DV2">
            <v>6000</v>
          </cell>
          <cell r="DW2">
            <v>6000</v>
          </cell>
          <cell r="DX2">
            <v>6000</v>
          </cell>
          <cell r="DY2">
            <v>6000</v>
          </cell>
          <cell r="DZ2">
            <v>6000</v>
          </cell>
          <cell r="EA2">
            <v>6000</v>
          </cell>
          <cell r="EB2">
            <v>6000</v>
          </cell>
          <cell r="EC2">
            <v>6000</v>
          </cell>
          <cell r="ED2">
            <v>6000</v>
          </cell>
          <cell r="EE2">
            <v>6000</v>
          </cell>
          <cell r="EF2">
            <v>6000</v>
          </cell>
          <cell r="EG2">
            <v>6000</v>
          </cell>
          <cell r="EH2">
            <v>6000</v>
          </cell>
          <cell r="EI2">
            <v>6000</v>
          </cell>
          <cell r="EJ2">
            <v>6000</v>
          </cell>
          <cell r="EK2">
            <v>6000</v>
          </cell>
          <cell r="EL2">
            <v>6000</v>
          </cell>
          <cell r="EM2">
            <v>6000</v>
          </cell>
          <cell r="EN2">
            <v>6000</v>
          </cell>
          <cell r="EO2">
            <v>6000</v>
          </cell>
          <cell r="EP2">
            <v>6000</v>
          </cell>
          <cell r="EQ2">
            <v>6000</v>
          </cell>
          <cell r="ER2">
            <v>6000</v>
          </cell>
          <cell r="ES2">
            <v>6000</v>
          </cell>
          <cell r="ET2">
            <v>6000</v>
          </cell>
          <cell r="EU2">
            <v>6000</v>
          </cell>
          <cell r="EV2">
            <v>6000</v>
          </cell>
          <cell r="EW2">
            <v>6000</v>
          </cell>
          <cell r="EX2">
            <v>6000</v>
          </cell>
          <cell r="EY2">
            <v>6000</v>
          </cell>
          <cell r="EZ2">
            <v>6000</v>
          </cell>
          <cell r="FA2">
            <v>6000</v>
          </cell>
          <cell r="FB2">
            <v>6000</v>
          </cell>
          <cell r="FC2">
            <v>6000</v>
          </cell>
          <cell r="FD2">
            <v>6000</v>
          </cell>
          <cell r="FE2">
            <v>6000</v>
          </cell>
          <cell r="FF2">
            <v>6000</v>
          </cell>
          <cell r="FG2">
            <v>6000</v>
          </cell>
          <cell r="FH2">
            <v>6000</v>
          </cell>
          <cell r="FI2">
            <v>6000</v>
          </cell>
          <cell r="FJ2">
            <v>6000</v>
          </cell>
          <cell r="FK2">
            <v>6000</v>
          </cell>
          <cell r="FL2">
            <v>6000</v>
          </cell>
          <cell r="FM2">
            <v>6000</v>
          </cell>
          <cell r="FN2">
            <v>6000</v>
          </cell>
          <cell r="FO2">
            <v>6000</v>
          </cell>
          <cell r="FP2">
            <v>6000</v>
          </cell>
          <cell r="FQ2">
            <v>6000</v>
          </cell>
          <cell r="FR2">
            <v>6000</v>
          </cell>
          <cell r="FS2">
            <v>6000</v>
          </cell>
          <cell r="FT2">
            <v>6000</v>
          </cell>
          <cell r="FU2">
            <v>6000</v>
          </cell>
          <cell r="FV2">
            <v>6000</v>
          </cell>
          <cell r="FW2">
            <v>6000</v>
          </cell>
          <cell r="FX2">
            <v>6000</v>
          </cell>
          <cell r="FY2">
            <v>6000</v>
          </cell>
          <cell r="FZ2">
            <v>6000</v>
          </cell>
          <cell r="GA2">
            <v>6000</v>
          </cell>
          <cell r="GB2">
            <v>6000</v>
          </cell>
          <cell r="GC2">
            <v>6000</v>
          </cell>
          <cell r="GD2">
            <v>6000</v>
          </cell>
          <cell r="GE2">
            <v>6000</v>
          </cell>
          <cell r="GF2">
            <v>6000</v>
          </cell>
          <cell r="GG2">
            <v>6000</v>
          </cell>
          <cell r="GH2">
            <v>6000</v>
          </cell>
          <cell r="GI2">
            <v>6000</v>
          </cell>
          <cell r="GJ2">
            <v>6000</v>
          </cell>
          <cell r="GK2">
            <v>6000</v>
          </cell>
          <cell r="GL2">
            <v>6000</v>
          </cell>
          <cell r="GM2">
            <v>6000</v>
          </cell>
          <cell r="GN2">
            <v>6000</v>
          </cell>
          <cell r="GO2">
            <v>6000</v>
          </cell>
          <cell r="GP2">
            <v>6000</v>
          </cell>
          <cell r="GQ2">
            <v>6000</v>
          </cell>
          <cell r="GR2">
            <v>6000</v>
          </cell>
          <cell r="GS2">
            <v>6000</v>
          </cell>
          <cell r="GT2">
            <v>6000</v>
          </cell>
          <cell r="GU2">
            <v>6000</v>
          </cell>
          <cell r="GV2">
            <v>6000</v>
          </cell>
          <cell r="GW2">
            <v>6000</v>
          </cell>
          <cell r="GX2">
            <v>6000</v>
          </cell>
          <cell r="GY2">
            <v>6000</v>
          </cell>
          <cell r="GZ2">
            <v>6000</v>
          </cell>
          <cell r="HA2">
            <v>6000</v>
          </cell>
          <cell r="HB2">
            <v>6000</v>
          </cell>
          <cell r="HC2">
            <v>6000</v>
          </cell>
          <cell r="HD2">
            <v>6000</v>
          </cell>
          <cell r="HE2">
            <v>6000</v>
          </cell>
          <cell r="HF2">
            <v>6000</v>
          </cell>
          <cell r="HG2">
            <v>6000</v>
          </cell>
          <cell r="HH2">
            <v>6000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с завтраком"/>
      <sheetName val="Лист2"/>
      <sheetName val="Открытый тариф без завтрака"/>
      <sheetName val="Календарь цен"/>
    </sheetNames>
    <sheetDataSet>
      <sheetData sheetId="0"/>
      <sheetData sheetId="1">
        <row r="1">
          <cell r="A1">
            <v>45805</v>
          </cell>
          <cell r="B1">
            <v>45806</v>
          </cell>
          <cell r="C1">
            <v>45807</v>
          </cell>
          <cell r="D1">
            <v>45808</v>
          </cell>
          <cell r="E1">
            <v>45809</v>
          </cell>
          <cell r="F1">
            <v>45810</v>
          </cell>
          <cell r="G1">
            <v>45811</v>
          </cell>
          <cell r="H1">
            <v>45812</v>
          </cell>
          <cell r="I1">
            <v>45813</v>
          </cell>
          <cell r="J1">
            <v>45814</v>
          </cell>
          <cell r="K1">
            <v>45815</v>
          </cell>
          <cell r="L1">
            <v>45816</v>
          </cell>
          <cell r="M1">
            <v>45817</v>
          </cell>
          <cell r="N1">
            <v>45818</v>
          </cell>
          <cell r="O1">
            <v>45819</v>
          </cell>
          <cell r="P1">
            <v>45820</v>
          </cell>
          <cell r="Q1">
            <v>45821</v>
          </cell>
          <cell r="R1">
            <v>45822</v>
          </cell>
          <cell r="S1">
            <v>45823</v>
          </cell>
          <cell r="T1">
            <v>45824</v>
          </cell>
          <cell r="U1">
            <v>45825</v>
          </cell>
          <cell r="V1">
            <v>45826</v>
          </cell>
          <cell r="W1">
            <v>45827</v>
          </cell>
          <cell r="X1">
            <v>45828</v>
          </cell>
          <cell r="Y1">
            <v>45829</v>
          </cell>
          <cell r="Z1">
            <v>45830</v>
          </cell>
          <cell r="AA1">
            <v>45831</v>
          </cell>
          <cell r="AB1">
            <v>45832</v>
          </cell>
          <cell r="AC1">
            <v>45833</v>
          </cell>
          <cell r="AD1">
            <v>45834</v>
          </cell>
          <cell r="AE1">
            <v>45835</v>
          </cell>
          <cell r="AF1">
            <v>45836</v>
          </cell>
          <cell r="AG1">
            <v>45837</v>
          </cell>
          <cell r="AH1">
            <v>45838</v>
          </cell>
          <cell r="AI1">
            <v>45839</v>
          </cell>
          <cell r="AJ1">
            <v>45840</v>
          </cell>
          <cell r="AK1">
            <v>45841</v>
          </cell>
          <cell r="AL1">
            <v>45842</v>
          </cell>
          <cell r="AM1">
            <v>45843</v>
          </cell>
          <cell r="AN1">
            <v>45844</v>
          </cell>
          <cell r="AO1">
            <v>45845</v>
          </cell>
          <cell r="AP1">
            <v>45846</v>
          </cell>
          <cell r="AQ1">
            <v>45847</v>
          </cell>
          <cell r="AR1">
            <v>45848</v>
          </cell>
          <cell r="AS1">
            <v>45849</v>
          </cell>
          <cell r="AT1">
            <v>45850</v>
          </cell>
          <cell r="AU1">
            <v>45851</v>
          </cell>
          <cell r="AV1">
            <v>45852</v>
          </cell>
          <cell r="AW1">
            <v>45853</v>
          </cell>
          <cell r="AX1">
            <v>45854</v>
          </cell>
          <cell r="AY1">
            <v>45855</v>
          </cell>
          <cell r="AZ1">
            <v>45856</v>
          </cell>
          <cell r="BA1">
            <v>45857</v>
          </cell>
          <cell r="BB1">
            <v>45858</v>
          </cell>
          <cell r="BC1">
            <v>45859</v>
          </cell>
          <cell r="BD1">
            <v>45860</v>
          </cell>
          <cell r="BE1">
            <v>45861</v>
          </cell>
          <cell r="BF1">
            <v>45862</v>
          </cell>
          <cell r="BG1">
            <v>45863</v>
          </cell>
          <cell r="BH1">
            <v>45864</v>
          </cell>
          <cell r="BI1">
            <v>45865</v>
          </cell>
          <cell r="BJ1">
            <v>45866</v>
          </cell>
          <cell r="BK1">
            <v>45867</v>
          </cell>
          <cell r="BL1">
            <v>45868</v>
          </cell>
          <cell r="BM1">
            <v>45869</v>
          </cell>
          <cell r="BN1">
            <v>45870</v>
          </cell>
          <cell r="BO1">
            <v>45871</v>
          </cell>
          <cell r="BP1">
            <v>45872</v>
          </cell>
          <cell r="BQ1">
            <v>45873</v>
          </cell>
          <cell r="BR1">
            <v>45874</v>
          </cell>
          <cell r="BS1">
            <v>45875</v>
          </cell>
          <cell r="BT1">
            <v>45876</v>
          </cell>
          <cell r="BU1">
            <v>45877</v>
          </cell>
          <cell r="BV1">
            <v>45878</v>
          </cell>
          <cell r="BW1">
            <v>45879</v>
          </cell>
          <cell r="BX1">
            <v>45880</v>
          </cell>
          <cell r="BY1">
            <v>45881</v>
          </cell>
          <cell r="BZ1">
            <v>45882</v>
          </cell>
          <cell r="CA1">
            <v>45883</v>
          </cell>
          <cell r="CB1">
            <v>45884</v>
          </cell>
          <cell r="CC1">
            <v>45885</v>
          </cell>
          <cell r="CD1">
            <v>45886</v>
          </cell>
          <cell r="CE1">
            <v>45887</v>
          </cell>
          <cell r="CF1">
            <v>45888</v>
          </cell>
          <cell r="CG1">
            <v>45889</v>
          </cell>
          <cell r="CH1">
            <v>45890</v>
          </cell>
          <cell r="CI1">
            <v>45891</v>
          </cell>
          <cell r="CJ1">
            <v>45892</v>
          </cell>
          <cell r="CK1">
            <v>45893</v>
          </cell>
          <cell r="CL1">
            <v>45894</v>
          </cell>
          <cell r="CM1">
            <v>45895</v>
          </cell>
          <cell r="CN1">
            <v>45896</v>
          </cell>
          <cell r="CO1">
            <v>45897</v>
          </cell>
          <cell r="CP1">
            <v>45898</v>
          </cell>
          <cell r="CQ1">
            <v>45899</v>
          </cell>
          <cell r="CR1">
            <v>45900</v>
          </cell>
          <cell r="CS1">
            <v>45901</v>
          </cell>
          <cell r="CT1">
            <v>45902</v>
          </cell>
          <cell r="CU1">
            <v>45903</v>
          </cell>
          <cell r="CV1">
            <v>45904</v>
          </cell>
          <cell r="CW1">
            <v>45905</v>
          </cell>
          <cell r="CX1">
            <v>45906</v>
          </cell>
          <cell r="CY1">
            <v>45907</v>
          </cell>
          <cell r="CZ1">
            <v>45908</v>
          </cell>
          <cell r="DA1">
            <v>45909</v>
          </cell>
          <cell r="DB1">
            <v>45910</v>
          </cell>
          <cell r="DC1">
            <v>45911</v>
          </cell>
          <cell r="DD1">
            <v>45912</v>
          </cell>
          <cell r="DE1">
            <v>45913</v>
          </cell>
          <cell r="DF1">
            <v>45914</v>
          </cell>
          <cell r="DG1">
            <v>45915</v>
          </cell>
          <cell r="DH1">
            <v>45916</v>
          </cell>
          <cell r="DI1">
            <v>45917</v>
          </cell>
          <cell r="DJ1">
            <v>45918</v>
          </cell>
          <cell r="DK1">
            <v>45919</v>
          </cell>
          <cell r="DL1">
            <v>45920</v>
          </cell>
          <cell r="DM1">
            <v>45921</v>
          </cell>
          <cell r="DN1">
            <v>45922</v>
          </cell>
          <cell r="DO1">
            <v>45923</v>
          </cell>
          <cell r="DP1">
            <v>45924</v>
          </cell>
          <cell r="DQ1">
            <v>45925</v>
          </cell>
          <cell r="DR1">
            <v>45926</v>
          </cell>
          <cell r="DS1">
            <v>45927</v>
          </cell>
          <cell r="DT1">
            <v>45928</v>
          </cell>
          <cell r="DU1">
            <v>45929</v>
          </cell>
          <cell r="DV1">
            <v>45930</v>
          </cell>
          <cell r="DW1">
            <v>45931</v>
          </cell>
          <cell r="DX1">
            <v>45932</v>
          </cell>
          <cell r="DY1">
            <v>45933</v>
          </cell>
          <cell r="DZ1">
            <v>45934</v>
          </cell>
          <cell r="EA1">
            <v>45935</v>
          </cell>
          <cell r="EB1">
            <v>45936</v>
          </cell>
          <cell r="EC1">
            <v>45937</v>
          </cell>
          <cell r="ED1">
            <v>45938</v>
          </cell>
          <cell r="EE1">
            <v>45939</v>
          </cell>
          <cell r="EF1">
            <v>45940</v>
          </cell>
          <cell r="EG1">
            <v>45941</v>
          </cell>
          <cell r="EH1">
            <v>45942</v>
          </cell>
          <cell r="EI1">
            <v>45943</v>
          </cell>
          <cell r="EJ1">
            <v>45944</v>
          </cell>
          <cell r="EK1">
            <v>45945</v>
          </cell>
          <cell r="EL1">
            <v>45946</v>
          </cell>
          <cell r="EM1">
            <v>45947</v>
          </cell>
          <cell r="EN1">
            <v>45948</v>
          </cell>
          <cell r="EO1">
            <v>45949</v>
          </cell>
          <cell r="EP1">
            <v>45950</v>
          </cell>
          <cell r="EQ1">
            <v>45951</v>
          </cell>
          <cell r="ER1">
            <v>45952</v>
          </cell>
          <cell r="ES1">
            <v>45953</v>
          </cell>
          <cell r="ET1">
            <v>45954</v>
          </cell>
          <cell r="EU1">
            <v>45955</v>
          </cell>
          <cell r="EV1">
            <v>45956</v>
          </cell>
          <cell r="EW1">
            <v>45957</v>
          </cell>
          <cell r="EX1">
            <v>45958</v>
          </cell>
          <cell r="EY1">
            <v>45959</v>
          </cell>
          <cell r="EZ1">
            <v>45960</v>
          </cell>
          <cell r="FA1">
            <v>45961</v>
          </cell>
          <cell r="FB1">
            <v>45962</v>
          </cell>
          <cell r="FC1">
            <v>45963</v>
          </cell>
          <cell r="FD1">
            <v>45964</v>
          </cell>
          <cell r="FE1">
            <v>45965</v>
          </cell>
          <cell r="FF1">
            <v>45966</v>
          </cell>
          <cell r="FG1">
            <v>45967</v>
          </cell>
          <cell r="FH1">
            <v>45968</v>
          </cell>
          <cell r="FI1">
            <v>45969</v>
          </cell>
          <cell r="FJ1">
            <v>45970</v>
          </cell>
          <cell r="FK1">
            <v>45971</v>
          </cell>
          <cell r="FL1">
            <v>45972</v>
          </cell>
          <cell r="FM1">
            <v>45973</v>
          </cell>
          <cell r="FN1">
            <v>45974</v>
          </cell>
          <cell r="FO1">
            <v>45975</v>
          </cell>
          <cell r="FP1">
            <v>45976</v>
          </cell>
          <cell r="FQ1">
            <v>45977</v>
          </cell>
          <cell r="FR1">
            <v>45978</v>
          </cell>
          <cell r="FS1">
            <v>45979</v>
          </cell>
          <cell r="FT1">
            <v>45980</v>
          </cell>
          <cell r="FU1">
            <v>45981</v>
          </cell>
          <cell r="FV1">
            <v>45982</v>
          </cell>
          <cell r="FW1">
            <v>45983</v>
          </cell>
          <cell r="FX1">
            <v>45984</v>
          </cell>
          <cell r="FY1">
            <v>45985</v>
          </cell>
          <cell r="FZ1">
            <v>45986</v>
          </cell>
          <cell r="GA1">
            <v>45987</v>
          </cell>
          <cell r="GB1">
            <v>45988</v>
          </cell>
          <cell r="GC1">
            <v>45989</v>
          </cell>
          <cell r="GD1">
            <v>45990</v>
          </cell>
          <cell r="GE1">
            <v>45991</v>
          </cell>
          <cell r="GF1">
            <v>45992</v>
          </cell>
          <cell r="GG1">
            <v>45993</v>
          </cell>
          <cell r="GH1">
            <v>45994</v>
          </cell>
          <cell r="GI1">
            <v>45995</v>
          </cell>
          <cell r="GJ1">
            <v>45996</v>
          </cell>
          <cell r="GK1">
            <v>45997</v>
          </cell>
          <cell r="GL1">
            <v>45998</v>
          </cell>
          <cell r="GM1">
            <v>45999</v>
          </cell>
          <cell r="GN1">
            <v>46000</v>
          </cell>
          <cell r="GO1">
            <v>46001</v>
          </cell>
          <cell r="GP1">
            <v>46002</v>
          </cell>
          <cell r="GQ1">
            <v>46003</v>
          </cell>
          <cell r="GR1">
            <v>46004</v>
          </cell>
          <cell r="GS1">
            <v>46005</v>
          </cell>
          <cell r="GT1">
            <v>46006</v>
          </cell>
          <cell r="GU1">
            <v>46007</v>
          </cell>
          <cell r="GV1">
            <v>46008</v>
          </cell>
          <cell r="GW1">
            <v>46009</v>
          </cell>
          <cell r="GX1">
            <v>46010</v>
          </cell>
          <cell r="GY1">
            <v>46011</v>
          </cell>
          <cell r="GZ1">
            <v>46012</v>
          </cell>
          <cell r="HA1">
            <v>46013</v>
          </cell>
          <cell r="HB1">
            <v>46014</v>
          </cell>
          <cell r="HC1">
            <v>46015</v>
          </cell>
          <cell r="HD1">
            <v>46016</v>
          </cell>
          <cell r="HE1">
            <v>46017</v>
          </cell>
          <cell r="HF1">
            <v>46018</v>
          </cell>
          <cell r="HG1">
            <v>46019</v>
          </cell>
          <cell r="HH1">
            <v>46020</v>
          </cell>
        </row>
        <row r="2">
          <cell r="A2">
            <v>8500</v>
          </cell>
          <cell r="B2">
            <v>8500</v>
          </cell>
          <cell r="C2">
            <v>8500</v>
          </cell>
          <cell r="D2">
            <v>8500</v>
          </cell>
          <cell r="E2">
            <v>9500</v>
          </cell>
          <cell r="F2">
            <v>9500</v>
          </cell>
          <cell r="G2">
            <v>9500</v>
          </cell>
          <cell r="H2">
            <v>9500</v>
          </cell>
          <cell r="I2">
            <v>10500</v>
          </cell>
          <cell r="J2">
            <v>12500</v>
          </cell>
          <cell r="K2">
            <v>12500</v>
          </cell>
          <cell r="L2">
            <v>12500</v>
          </cell>
          <cell r="M2">
            <v>12500</v>
          </cell>
          <cell r="N2">
            <v>12500</v>
          </cell>
          <cell r="O2">
            <v>12500</v>
          </cell>
          <cell r="P2">
            <v>13500</v>
          </cell>
          <cell r="Q2">
            <v>14500</v>
          </cell>
          <cell r="R2">
            <v>14500</v>
          </cell>
          <cell r="S2">
            <v>13500</v>
          </cell>
          <cell r="T2">
            <v>12500</v>
          </cell>
          <cell r="U2">
            <v>13500</v>
          </cell>
          <cell r="V2">
            <v>13500</v>
          </cell>
          <cell r="W2">
            <v>13500</v>
          </cell>
          <cell r="X2">
            <v>12500</v>
          </cell>
          <cell r="Y2">
            <v>12500</v>
          </cell>
          <cell r="Z2">
            <v>12500</v>
          </cell>
          <cell r="AA2">
            <v>13500</v>
          </cell>
          <cell r="AB2">
            <v>13500</v>
          </cell>
          <cell r="AC2">
            <v>13500</v>
          </cell>
          <cell r="AD2">
            <v>12500</v>
          </cell>
          <cell r="AE2">
            <v>12500</v>
          </cell>
          <cell r="AF2">
            <v>12500</v>
          </cell>
          <cell r="AG2">
            <v>12500</v>
          </cell>
          <cell r="AH2">
            <v>12500</v>
          </cell>
          <cell r="AI2">
            <v>12500</v>
          </cell>
          <cell r="AJ2">
            <v>12500</v>
          </cell>
          <cell r="AK2">
            <v>14500</v>
          </cell>
          <cell r="AL2">
            <v>14500</v>
          </cell>
          <cell r="AM2">
            <v>14500</v>
          </cell>
          <cell r="AN2">
            <v>14500</v>
          </cell>
          <cell r="AO2">
            <v>14500</v>
          </cell>
          <cell r="AP2">
            <v>14500</v>
          </cell>
          <cell r="AQ2">
            <v>14500</v>
          </cell>
          <cell r="AR2">
            <v>14500</v>
          </cell>
          <cell r="AS2">
            <v>14500</v>
          </cell>
          <cell r="AT2">
            <v>14500</v>
          </cell>
          <cell r="AU2">
            <v>14500</v>
          </cell>
          <cell r="AV2">
            <v>14500</v>
          </cell>
          <cell r="AW2">
            <v>14500</v>
          </cell>
          <cell r="AX2">
            <v>14500</v>
          </cell>
          <cell r="AY2">
            <v>14500</v>
          </cell>
          <cell r="AZ2">
            <v>14500</v>
          </cell>
          <cell r="BA2">
            <v>14500</v>
          </cell>
          <cell r="BB2">
            <v>14500</v>
          </cell>
          <cell r="BC2">
            <v>14500</v>
          </cell>
          <cell r="BD2">
            <v>14500</v>
          </cell>
          <cell r="BE2">
            <v>14500</v>
          </cell>
          <cell r="BF2">
            <v>14500</v>
          </cell>
          <cell r="BG2">
            <v>13500</v>
          </cell>
          <cell r="BH2">
            <v>13500</v>
          </cell>
          <cell r="BI2">
            <v>13500</v>
          </cell>
          <cell r="BJ2">
            <v>13500</v>
          </cell>
          <cell r="BK2">
            <v>13500</v>
          </cell>
          <cell r="BL2">
            <v>13500</v>
          </cell>
          <cell r="BM2">
            <v>13500</v>
          </cell>
          <cell r="BN2">
            <v>13500</v>
          </cell>
          <cell r="BO2">
            <v>13500</v>
          </cell>
          <cell r="BP2">
            <v>13500</v>
          </cell>
          <cell r="BQ2">
            <v>13500</v>
          </cell>
          <cell r="BR2">
            <v>13500</v>
          </cell>
          <cell r="BS2">
            <v>13500</v>
          </cell>
          <cell r="BT2">
            <v>13500</v>
          </cell>
          <cell r="BU2">
            <v>13500</v>
          </cell>
          <cell r="BV2">
            <v>13500</v>
          </cell>
          <cell r="BW2">
            <v>13500</v>
          </cell>
          <cell r="BX2">
            <v>13500</v>
          </cell>
          <cell r="BY2">
            <v>13500</v>
          </cell>
          <cell r="BZ2">
            <v>13500</v>
          </cell>
          <cell r="CA2">
            <v>12500</v>
          </cell>
          <cell r="CB2">
            <v>12500</v>
          </cell>
          <cell r="CC2">
            <v>12500</v>
          </cell>
          <cell r="CD2">
            <v>12500</v>
          </cell>
          <cell r="CE2">
            <v>12500</v>
          </cell>
          <cell r="CF2">
            <v>12500</v>
          </cell>
          <cell r="CG2">
            <v>12500</v>
          </cell>
          <cell r="CH2">
            <v>12500</v>
          </cell>
          <cell r="CI2">
            <v>12500</v>
          </cell>
          <cell r="CJ2">
            <v>12500</v>
          </cell>
          <cell r="CK2">
            <v>12500</v>
          </cell>
          <cell r="CL2">
            <v>11500</v>
          </cell>
          <cell r="CM2">
            <v>11500</v>
          </cell>
          <cell r="CN2">
            <v>11500</v>
          </cell>
          <cell r="CO2">
            <v>11500</v>
          </cell>
          <cell r="CP2">
            <v>11500</v>
          </cell>
          <cell r="CQ2">
            <v>11500</v>
          </cell>
          <cell r="CR2">
            <v>11500</v>
          </cell>
          <cell r="CS2">
            <v>12500</v>
          </cell>
          <cell r="CT2">
            <v>12500</v>
          </cell>
          <cell r="CU2">
            <v>12500</v>
          </cell>
          <cell r="CV2">
            <v>13500</v>
          </cell>
          <cell r="CW2">
            <v>13500</v>
          </cell>
          <cell r="CX2">
            <v>13500</v>
          </cell>
          <cell r="CY2">
            <v>13500</v>
          </cell>
          <cell r="CZ2">
            <v>13500</v>
          </cell>
          <cell r="DA2">
            <v>13500</v>
          </cell>
          <cell r="DB2">
            <v>12500</v>
          </cell>
          <cell r="DC2">
            <v>12500</v>
          </cell>
          <cell r="DD2">
            <v>11500</v>
          </cell>
          <cell r="DE2">
            <v>11500</v>
          </cell>
          <cell r="DF2">
            <v>11500</v>
          </cell>
          <cell r="DG2">
            <v>11500</v>
          </cell>
          <cell r="DH2">
            <v>11500</v>
          </cell>
          <cell r="DI2">
            <v>11500</v>
          </cell>
          <cell r="DJ2">
            <v>11500</v>
          </cell>
          <cell r="DK2">
            <v>11500</v>
          </cell>
          <cell r="DL2">
            <v>11500</v>
          </cell>
          <cell r="DM2">
            <v>10500</v>
          </cell>
          <cell r="DN2">
            <v>10500</v>
          </cell>
          <cell r="DO2">
            <v>10500</v>
          </cell>
          <cell r="DP2">
            <v>10500</v>
          </cell>
          <cell r="DQ2">
            <v>10500</v>
          </cell>
          <cell r="DR2">
            <v>10500</v>
          </cell>
          <cell r="DS2">
            <v>10500</v>
          </cell>
          <cell r="DT2">
            <v>10500</v>
          </cell>
          <cell r="DU2">
            <v>10500</v>
          </cell>
          <cell r="DV2">
            <v>6000</v>
          </cell>
          <cell r="DW2">
            <v>6000</v>
          </cell>
          <cell r="DX2">
            <v>6000</v>
          </cell>
          <cell r="DY2">
            <v>6000</v>
          </cell>
          <cell r="DZ2">
            <v>6000</v>
          </cell>
          <cell r="EA2">
            <v>6000</v>
          </cell>
          <cell r="EB2">
            <v>6000</v>
          </cell>
          <cell r="EC2">
            <v>6000</v>
          </cell>
          <cell r="ED2">
            <v>6000</v>
          </cell>
          <cell r="EE2">
            <v>6000</v>
          </cell>
          <cell r="EF2">
            <v>6000</v>
          </cell>
          <cell r="EG2">
            <v>6000</v>
          </cell>
          <cell r="EH2">
            <v>6000</v>
          </cell>
          <cell r="EI2">
            <v>6000</v>
          </cell>
          <cell r="EJ2">
            <v>6000</v>
          </cell>
          <cell r="EK2">
            <v>6000</v>
          </cell>
          <cell r="EL2">
            <v>6000</v>
          </cell>
          <cell r="EM2">
            <v>6000</v>
          </cell>
          <cell r="EN2">
            <v>6000</v>
          </cell>
          <cell r="EO2">
            <v>6000</v>
          </cell>
          <cell r="EP2">
            <v>6000</v>
          </cell>
          <cell r="EQ2">
            <v>6000</v>
          </cell>
          <cell r="ER2">
            <v>6000</v>
          </cell>
          <cell r="ES2">
            <v>6000</v>
          </cell>
          <cell r="ET2">
            <v>6000</v>
          </cell>
          <cell r="EU2">
            <v>6000</v>
          </cell>
          <cell r="EV2">
            <v>6000</v>
          </cell>
          <cell r="EW2">
            <v>6000</v>
          </cell>
          <cell r="EX2">
            <v>6000</v>
          </cell>
          <cell r="EY2">
            <v>6000</v>
          </cell>
          <cell r="EZ2">
            <v>6000</v>
          </cell>
          <cell r="FA2">
            <v>6000</v>
          </cell>
          <cell r="FB2">
            <v>6000</v>
          </cell>
          <cell r="FC2">
            <v>6000</v>
          </cell>
          <cell r="FD2">
            <v>6000</v>
          </cell>
          <cell r="FE2">
            <v>6000</v>
          </cell>
          <cell r="FF2">
            <v>6000</v>
          </cell>
          <cell r="FG2">
            <v>6000</v>
          </cell>
          <cell r="FH2">
            <v>6000</v>
          </cell>
          <cell r="FI2">
            <v>6000</v>
          </cell>
          <cell r="FJ2">
            <v>6000</v>
          </cell>
          <cell r="FK2">
            <v>6000</v>
          </cell>
          <cell r="FL2">
            <v>6000</v>
          </cell>
          <cell r="FM2">
            <v>6000</v>
          </cell>
          <cell r="FN2">
            <v>6000</v>
          </cell>
          <cell r="FO2">
            <v>6000</v>
          </cell>
          <cell r="FP2">
            <v>6000</v>
          </cell>
          <cell r="FQ2">
            <v>6000</v>
          </cell>
          <cell r="FR2">
            <v>6000</v>
          </cell>
          <cell r="FS2">
            <v>6000</v>
          </cell>
          <cell r="FT2">
            <v>6000</v>
          </cell>
          <cell r="FU2">
            <v>6000</v>
          </cell>
          <cell r="FV2">
            <v>6000</v>
          </cell>
          <cell r="FW2">
            <v>6000</v>
          </cell>
          <cell r="FX2">
            <v>6000</v>
          </cell>
          <cell r="FY2">
            <v>6000</v>
          </cell>
          <cell r="FZ2">
            <v>6000</v>
          </cell>
          <cell r="GA2">
            <v>6000</v>
          </cell>
          <cell r="GB2">
            <v>6000</v>
          </cell>
          <cell r="GC2">
            <v>6000</v>
          </cell>
          <cell r="GD2">
            <v>6000</v>
          </cell>
          <cell r="GE2">
            <v>6000</v>
          </cell>
          <cell r="GF2">
            <v>6000</v>
          </cell>
          <cell r="GG2">
            <v>6000</v>
          </cell>
          <cell r="GH2">
            <v>6000</v>
          </cell>
          <cell r="GI2">
            <v>6000</v>
          </cell>
          <cell r="GJ2">
            <v>6000</v>
          </cell>
          <cell r="GK2">
            <v>6000</v>
          </cell>
          <cell r="GL2">
            <v>6000</v>
          </cell>
          <cell r="GM2">
            <v>6000</v>
          </cell>
          <cell r="GN2">
            <v>6000</v>
          </cell>
          <cell r="GO2">
            <v>6000</v>
          </cell>
          <cell r="GP2">
            <v>6000</v>
          </cell>
          <cell r="GQ2">
            <v>6000</v>
          </cell>
          <cell r="GR2">
            <v>6000</v>
          </cell>
          <cell r="GS2">
            <v>6000</v>
          </cell>
          <cell r="GT2">
            <v>6000</v>
          </cell>
          <cell r="GU2">
            <v>6000</v>
          </cell>
          <cell r="GV2">
            <v>6000</v>
          </cell>
          <cell r="GW2">
            <v>6000</v>
          </cell>
          <cell r="GX2">
            <v>6000</v>
          </cell>
          <cell r="GY2">
            <v>6000</v>
          </cell>
          <cell r="GZ2">
            <v>6000</v>
          </cell>
          <cell r="HA2">
            <v>6000</v>
          </cell>
          <cell r="HB2">
            <v>6000</v>
          </cell>
          <cell r="HC2">
            <v>6000</v>
          </cell>
          <cell r="HD2">
            <v>6000</v>
          </cell>
          <cell r="HE2">
            <v>6000</v>
          </cell>
          <cell r="HF2">
            <v>6000</v>
          </cell>
          <cell r="HG2">
            <v>6000</v>
          </cell>
          <cell r="HH2">
            <v>6000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_BB"/>
      <sheetName val="BAR_RO"/>
      <sheetName val="FIT15 BB"/>
      <sheetName val="FIT15 RO"/>
      <sheetName val="FIT18 BB"/>
      <sheetName val="FIT18 RO"/>
      <sheetName val="3=2 FIT18"/>
      <sheetName val="FIT18 BB Летняя акция"/>
      <sheetName val="FIT18 RO Летняя акция"/>
      <sheetName val="Длительное проживание FIT18 BB"/>
      <sheetName val="FIT20 BB"/>
      <sheetName val="FIT20 RO"/>
      <sheetName val="FIT20 BB Летняя акция"/>
      <sheetName val="FIT20 RO Летняя акция"/>
      <sheetName val="3=2 FIT20"/>
      <sheetName val="Длительное проживание FIT20"/>
      <sheetName val="Спеццены полетка до 31.10.25"/>
    </sheetNames>
    <sheetDataSet>
      <sheetData sheetId="0">
        <row r="2">
          <cell r="P2">
            <v>45813</v>
          </cell>
          <cell r="Q2">
            <v>45821</v>
          </cell>
          <cell r="R2">
            <v>45823</v>
          </cell>
          <cell r="S2">
            <v>45824</v>
          </cell>
          <cell r="T2">
            <v>45825</v>
          </cell>
          <cell r="U2">
            <v>45828</v>
          </cell>
          <cell r="V2">
            <v>45831</v>
          </cell>
          <cell r="W2">
            <v>45840</v>
          </cell>
          <cell r="X2">
            <v>45841</v>
          </cell>
          <cell r="Y2">
            <v>45842</v>
          </cell>
          <cell r="Z2">
            <v>45845</v>
          </cell>
          <cell r="AA2">
            <v>45846</v>
          </cell>
          <cell r="AB2">
            <v>45849</v>
          </cell>
          <cell r="AC2">
            <v>45850</v>
          </cell>
          <cell r="AD2">
            <v>45852</v>
          </cell>
          <cell r="AE2">
            <v>45855</v>
          </cell>
          <cell r="AF2">
            <v>45856</v>
          </cell>
          <cell r="AG2">
            <v>45859</v>
          </cell>
          <cell r="AH2">
            <v>45863</v>
          </cell>
          <cell r="AI2">
            <v>45869</v>
          </cell>
          <cell r="AJ2">
            <v>45870</v>
          </cell>
          <cell r="AK2">
            <v>45878</v>
          </cell>
          <cell r="AL2">
            <v>45883</v>
          </cell>
          <cell r="AM2">
            <v>45894</v>
          </cell>
          <cell r="AN2">
            <v>45901</v>
          </cell>
          <cell r="AO2">
            <v>45904</v>
          </cell>
          <cell r="AP2">
            <v>45910</v>
          </cell>
          <cell r="AQ2">
            <v>45912</v>
          </cell>
          <cell r="AR2">
            <v>45921</v>
          </cell>
          <cell r="AS2">
            <v>45930</v>
          </cell>
          <cell r="AT2">
            <v>45931</v>
          </cell>
          <cell r="AU2">
            <v>45962</v>
          </cell>
        </row>
        <row r="3">
          <cell r="P3">
            <v>45813</v>
          </cell>
          <cell r="Q3">
            <v>45822</v>
          </cell>
          <cell r="R3">
            <v>45823</v>
          </cell>
          <cell r="S3">
            <v>45824</v>
          </cell>
          <cell r="T3">
            <v>45827</v>
          </cell>
          <cell r="U3">
            <v>45830</v>
          </cell>
          <cell r="V3">
            <v>45834</v>
          </cell>
          <cell r="W3">
            <v>45840</v>
          </cell>
          <cell r="X3">
            <v>45841</v>
          </cell>
          <cell r="Y3">
            <v>45844</v>
          </cell>
          <cell r="Z3">
            <v>45845</v>
          </cell>
          <cell r="AA3">
            <v>45848</v>
          </cell>
          <cell r="AB3">
            <v>45849</v>
          </cell>
          <cell r="AC3">
            <v>45851</v>
          </cell>
          <cell r="AD3">
            <v>45854</v>
          </cell>
          <cell r="AE3">
            <v>45855</v>
          </cell>
          <cell r="AF3">
            <v>45858</v>
          </cell>
          <cell r="AG3">
            <v>45862</v>
          </cell>
          <cell r="AH3">
            <v>45868</v>
          </cell>
          <cell r="AI3">
            <v>45869</v>
          </cell>
          <cell r="AJ3">
            <v>45877</v>
          </cell>
          <cell r="AK3">
            <v>45882</v>
          </cell>
          <cell r="AL3">
            <v>45893</v>
          </cell>
          <cell r="AM3">
            <v>45900</v>
          </cell>
          <cell r="AN3">
            <v>45903</v>
          </cell>
          <cell r="AO3">
            <v>45909</v>
          </cell>
          <cell r="AP3">
            <v>45911</v>
          </cell>
          <cell r="AQ3">
            <v>45920</v>
          </cell>
          <cell r="AR3">
            <v>45929</v>
          </cell>
          <cell r="AS3">
            <v>45930</v>
          </cell>
          <cell r="AT3">
            <v>45961</v>
          </cell>
          <cell r="AU3">
            <v>46020</v>
          </cell>
        </row>
        <row r="5">
          <cell r="P5">
            <v>10500</v>
          </cell>
          <cell r="Q5">
            <v>14500</v>
          </cell>
          <cell r="R5">
            <v>13500</v>
          </cell>
          <cell r="S5">
            <v>12500</v>
          </cell>
          <cell r="T5">
            <v>13500</v>
          </cell>
          <cell r="U5">
            <v>12500</v>
          </cell>
          <cell r="V5">
            <v>12500</v>
          </cell>
          <cell r="W5">
            <v>12500</v>
          </cell>
          <cell r="X5">
            <v>14500</v>
          </cell>
          <cell r="Y5">
            <v>14500</v>
          </cell>
          <cell r="Z5">
            <v>14500</v>
          </cell>
          <cell r="AA5">
            <v>14500</v>
          </cell>
          <cell r="AB5">
            <v>14500</v>
          </cell>
          <cell r="AC5">
            <v>14500</v>
          </cell>
          <cell r="AD5">
            <v>14500</v>
          </cell>
          <cell r="AE5">
            <v>14500</v>
          </cell>
          <cell r="AF5">
            <v>14500</v>
          </cell>
          <cell r="AG5">
            <v>14500</v>
          </cell>
          <cell r="AH5">
            <v>13500</v>
          </cell>
          <cell r="AI5">
            <v>13500</v>
          </cell>
          <cell r="AJ5">
            <v>13500</v>
          </cell>
          <cell r="AK5">
            <v>13500</v>
          </cell>
          <cell r="AL5">
            <v>12500</v>
          </cell>
          <cell r="AM5">
            <v>11500</v>
          </cell>
          <cell r="AN5">
            <v>12500</v>
          </cell>
          <cell r="AO5">
            <v>13500</v>
          </cell>
          <cell r="AP5">
            <v>12500</v>
          </cell>
          <cell r="AQ5">
            <v>11500</v>
          </cell>
          <cell r="AR5">
            <v>10500</v>
          </cell>
          <cell r="AS5">
            <v>6000</v>
          </cell>
          <cell r="AT5">
            <v>6000</v>
          </cell>
          <cell r="AU5">
            <v>6000</v>
          </cell>
        </row>
        <row r="6">
          <cell r="P6">
            <v>12200</v>
          </cell>
          <cell r="Q6">
            <v>16200</v>
          </cell>
          <cell r="R6">
            <v>15200</v>
          </cell>
          <cell r="S6">
            <v>14200</v>
          </cell>
          <cell r="T6">
            <v>15200</v>
          </cell>
          <cell r="U6">
            <v>14200</v>
          </cell>
          <cell r="V6">
            <v>14200</v>
          </cell>
          <cell r="W6">
            <v>14200</v>
          </cell>
          <cell r="X6">
            <v>16200</v>
          </cell>
          <cell r="Y6">
            <v>16200</v>
          </cell>
          <cell r="Z6">
            <v>16200</v>
          </cell>
          <cell r="AA6">
            <v>16200</v>
          </cell>
          <cell r="AB6">
            <v>16200</v>
          </cell>
          <cell r="AC6">
            <v>16200</v>
          </cell>
          <cell r="AD6">
            <v>16200</v>
          </cell>
          <cell r="AE6">
            <v>16200</v>
          </cell>
          <cell r="AF6">
            <v>16200</v>
          </cell>
          <cell r="AG6">
            <v>16200</v>
          </cell>
          <cell r="AH6">
            <v>15200</v>
          </cell>
          <cell r="AI6">
            <v>15200</v>
          </cell>
          <cell r="AJ6">
            <v>15200</v>
          </cell>
          <cell r="AK6">
            <v>15200</v>
          </cell>
          <cell r="AL6">
            <v>14200</v>
          </cell>
          <cell r="AM6">
            <v>13200</v>
          </cell>
          <cell r="AN6">
            <v>14200</v>
          </cell>
          <cell r="AO6">
            <v>15200</v>
          </cell>
          <cell r="AP6">
            <v>14200</v>
          </cell>
          <cell r="AQ6">
            <v>13200</v>
          </cell>
          <cell r="AR6">
            <v>12200</v>
          </cell>
          <cell r="AS6">
            <v>7600</v>
          </cell>
          <cell r="AT6">
            <v>7600</v>
          </cell>
          <cell r="AU6">
            <v>7600</v>
          </cell>
        </row>
        <row r="8">
          <cell r="P8">
            <v>11500</v>
          </cell>
          <cell r="Q8">
            <v>17000</v>
          </cell>
          <cell r="R8">
            <v>16000</v>
          </cell>
          <cell r="S8">
            <v>15000</v>
          </cell>
          <cell r="T8">
            <v>16000</v>
          </cell>
          <cell r="U8">
            <v>15000</v>
          </cell>
          <cell r="V8">
            <v>15000</v>
          </cell>
          <cell r="W8">
            <v>15000</v>
          </cell>
          <cell r="X8">
            <v>17000</v>
          </cell>
          <cell r="Y8">
            <v>17000</v>
          </cell>
          <cell r="Z8">
            <v>17000</v>
          </cell>
          <cell r="AA8">
            <v>17000</v>
          </cell>
          <cell r="AB8">
            <v>17000</v>
          </cell>
          <cell r="AC8">
            <v>17000</v>
          </cell>
          <cell r="AD8">
            <v>17000</v>
          </cell>
          <cell r="AE8">
            <v>17000</v>
          </cell>
          <cell r="AF8">
            <v>17000</v>
          </cell>
          <cell r="AG8">
            <v>17000</v>
          </cell>
          <cell r="AH8">
            <v>16000</v>
          </cell>
          <cell r="AI8">
            <v>16000</v>
          </cell>
          <cell r="AJ8">
            <v>16000</v>
          </cell>
          <cell r="AK8">
            <v>16000</v>
          </cell>
          <cell r="AL8">
            <v>15000</v>
          </cell>
          <cell r="AM8">
            <v>14000</v>
          </cell>
          <cell r="AN8">
            <v>15000</v>
          </cell>
          <cell r="AO8">
            <v>16000</v>
          </cell>
          <cell r="AP8">
            <v>15000</v>
          </cell>
          <cell r="AQ8">
            <v>14000</v>
          </cell>
          <cell r="AR8">
            <v>13000</v>
          </cell>
          <cell r="AS8">
            <v>7000</v>
          </cell>
          <cell r="AT8">
            <v>7000</v>
          </cell>
          <cell r="AU8">
            <v>7000</v>
          </cell>
        </row>
        <row r="9">
          <cell r="P9">
            <v>13200</v>
          </cell>
          <cell r="Q9">
            <v>18700</v>
          </cell>
          <cell r="R9">
            <v>17700</v>
          </cell>
          <cell r="S9">
            <v>16700</v>
          </cell>
          <cell r="T9">
            <v>17700</v>
          </cell>
          <cell r="U9">
            <v>16700</v>
          </cell>
          <cell r="V9">
            <v>16700</v>
          </cell>
          <cell r="W9">
            <v>16700</v>
          </cell>
          <cell r="X9">
            <v>18700</v>
          </cell>
          <cell r="Y9">
            <v>18700</v>
          </cell>
          <cell r="Z9">
            <v>18700</v>
          </cell>
          <cell r="AA9">
            <v>18700</v>
          </cell>
          <cell r="AB9">
            <v>18700</v>
          </cell>
          <cell r="AC9">
            <v>18700</v>
          </cell>
          <cell r="AD9">
            <v>18700</v>
          </cell>
          <cell r="AE9">
            <v>18700</v>
          </cell>
          <cell r="AF9">
            <v>18700</v>
          </cell>
          <cell r="AG9">
            <v>18700</v>
          </cell>
          <cell r="AH9">
            <v>17700</v>
          </cell>
          <cell r="AI9">
            <v>17700</v>
          </cell>
          <cell r="AJ9">
            <v>17700</v>
          </cell>
          <cell r="AK9">
            <v>17700</v>
          </cell>
          <cell r="AL9">
            <v>16700</v>
          </cell>
          <cell r="AM9">
            <v>15700</v>
          </cell>
          <cell r="AN9">
            <v>16700</v>
          </cell>
          <cell r="AO9">
            <v>17700</v>
          </cell>
          <cell r="AP9">
            <v>16700</v>
          </cell>
          <cell r="AQ9">
            <v>15700</v>
          </cell>
          <cell r="AR9">
            <v>14700</v>
          </cell>
          <cell r="AS9">
            <v>8600</v>
          </cell>
          <cell r="AT9">
            <v>8600</v>
          </cell>
          <cell r="AU9">
            <v>8600</v>
          </cell>
        </row>
        <row r="11">
          <cell r="P11">
            <v>12000</v>
          </cell>
          <cell r="Q11">
            <v>15500</v>
          </cell>
          <cell r="R11">
            <v>14500</v>
          </cell>
          <cell r="S11">
            <v>13500</v>
          </cell>
          <cell r="T11">
            <v>14500</v>
          </cell>
          <cell r="U11">
            <v>13500</v>
          </cell>
          <cell r="V11">
            <v>13500</v>
          </cell>
          <cell r="W11">
            <v>13500</v>
          </cell>
          <cell r="X11">
            <v>15500</v>
          </cell>
          <cell r="Y11">
            <v>15500</v>
          </cell>
          <cell r="Z11">
            <v>15500</v>
          </cell>
          <cell r="AA11">
            <v>15500</v>
          </cell>
          <cell r="AB11">
            <v>15500</v>
          </cell>
          <cell r="AC11">
            <v>15500</v>
          </cell>
          <cell r="AD11">
            <v>15500</v>
          </cell>
          <cell r="AE11">
            <v>15500</v>
          </cell>
          <cell r="AF11">
            <v>15500</v>
          </cell>
          <cell r="AG11">
            <v>15500</v>
          </cell>
          <cell r="AH11">
            <v>14500</v>
          </cell>
          <cell r="AI11">
            <v>14500</v>
          </cell>
          <cell r="AJ11">
            <v>14500</v>
          </cell>
          <cell r="AK11">
            <v>14500</v>
          </cell>
          <cell r="AL11">
            <v>13500</v>
          </cell>
          <cell r="AM11">
            <v>12500</v>
          </cell>
          <cell r="AN11">
            <v>13500</v>
          </cell>
          <cell r="AO11">
            <v>14500</v>
          </cell>
          <cell r="AP11">
            <v>13500</v>
          </cell>
          <cell r="AQ11">
            <v>12500</v>
          </cell>
          <cell r="AR11">
            <v>11500</v>
          </cell>
          <cell r="AS11">
            <v>7500</v>
          </cell>
          <cell r="AT11">
            <v>7500</v>
          </cell>
          <cell r="AU11">
            <v>7500</v>
          </cell>
        </row>
        <row r="12">
          <cell r="P12">
            <v>13700</v>
          </cell>
          <cell r="Q12">
            <v>17200</v>
          </cell>
          <cell r="R12">
            <v>16200</v>
          </cell>
          <cell r="S12">
            <v>15200</v>
          </cell>
          <cell r="T12">
            <v>16200</v>
          </cell>
          <cell r="U12">
            <v>15200</v>
          </cell>
          <cell r="V12">
            <v>15200</v>
          </cell>
          <cell r="W12">
            <v>15200</v>
          </cell>
          <cell r="X12">
            <v>17200</v>
          </cell>
          <cell r="Y12">
            <v>17200</v>
          </cell>
          <cell r="Z12">
            <v>17200</v>
          </cell>
          <cell r="AA12">
            <v>17200</v>
          </cell>
          <cell r="AB12">
            <v>17200</v>
          </cell>
          <cell r="AC12">
            <v>17200</v>
          </cell>
          <cell r="AD12">
            <v>17200</v>
          </cell>
          <cell r="AE12">
            <v>17200</v>
          </cell>
          <cell r="AF12">
            <v>17200</v>
          </cell>
          <cell r="AG12">
            <v>17200</v>
          </cell>
          <cell r="AH12">
            <v>16200</v>
          </cell>
          <cell r="AI12">
            <v>16200</v>
          </cell>
          <cell r="AJ12">
            <v>16200</v>
          </cell>
          <cell r="AK12">
            <v>16200</v>
          </cell>
          <cell r="AL12">
            <v>15200</v>
          </cell>
          <cell r="AM12">
            <v>14200</v>
          </cell>
          <cell r="AN12">
            <v>15200</v>
          </cell>
          <cell r="AO12">
            <v>16200</v>
          </cell>
          <cell r="AP12">
            <v>15200</v>
          </cell>
          <cell r="AQ12">
            <v>14200</v>
          </cell>
          <cell r="AR12">
            <v>13200</v>
          </cell>
          <cell r="AS12">
            <v>9100</v>
          </cell>
          <cell r="AT12">
            <v>9100</v>
          </cell>
          <cell r="AU12">
            <v>9100</v>
          </cell>
        </row>
        <row r="14">
          <cell r="P14">
            <v>13000</v>
          </cell>
          <cell r="Q14">
            <v>18000</v>
          </cell>
          <cell r="R14">
            <v>17000</v>
          </cell>
          <cell r="S14">
            <v>16000</v>
          </cell>
          <cell r="T14">
            <v>17000</v>
          </cell>
          <cell r="U14">
            <v>16000</v>
          </cell>
          <cell r="V14">
            <v>16000</v>
          </cell>
          <cell r="W14">
            <v>16000</v>
          </cell>
          <cell r="X14">
            <v>18000</v>
          </cell>
          <cell r="Y14">
            <v>18000</v>
          </cell>
          <cell r="Z14">
            <v>18000</v>
          </cell>
          <cell r="AA14">
            <v>18000</v>
          </cell>
          <cell r="AB14">
            <v>18000</v>
          </cell>
          <cell r="AC14">
            <v>18000</v>
          </cell>
          <cell r="AD14">
            <v>18000</v>
          </cell>
          <cell r="AE14">
            <v>18000</v>
          </cell>
          <cell r="AF14">
            <v>18000</v>
          </cell>
          <cell r="AG14">
            <v>18000</v>
          </cell>
          <cell r="AH14">
            <v>17000</v>
          </cell>
          <cell r="AI14">
            <v>17000</v>
          </cell>
          <cell r="AJ14">
            <v>17000</v>
          </cell>
          <cell r="AK14">
            <v>17000</v>
          </cell>
          <cell r="AL14">
            <v>16000</v>
          </cell>
          <cell r="AM14">
            <v>15000</v>
          </cell>
          <cell r="AN14">
            <v>16000</v>
          </cell>
          <cell r="AO14">
            <v>17000</v>
          </cell>
          <cell r="AP14">
            <v>16000</v>
          </cell>
          <cell r="AQ14">
            <v>15000</v>
          </cell>
          <cell r="AR14">
            <v>14000</v>
          </cell>
          <cell r="AS14">
            <v>8500</v>
          </cell>
          <cell r="AT14">
            <v>8500</v>
          </cell>
          <cell r="AU14">
            <v>8500</v>
          </cell>
        </row>
        <row r="15">
          <cell r="P15">
            <v>14700</v>
          </cell>
          <cell r="Q15">
            <v>19700</v>
          </cell>
          <cell r="R15">
            <v>18700</v>
          </cell>
          <cell r="S15">
            <v>17700</v>
          </cell>
          <cell r="T15">
            <v>18700</v>
          </cell>
          <cell r="U15">
            <v>17700</v>
          </cell>
          <cell r="V15">
            <v>17700</v>
          </cell>
          <cell r="W15">
            <v>17700</v>
          </cell>
          <cell r="X15">
            <v>19700</v>
          </cell>
          <cell r="Y15">
            <v>19700</v>
          </cell>
          <cell r="Z15">
            <v>19700</v>
          </cell>
          <cell r="AA15">
            <v>19700</v>
          </cell>
          <cell r="AB15">
            <v>19700</v>
          </cell>
          <cell r="AC15">
            <v>19700</v>
          </cell>
          <cell r="AD15">
            <v>19700</v>
          </cell>
          <cell r="AE15">
            <v>19700</v>
          </cell>
          <cell r="AF15">
            <v>19700</v>
          </cell>
          <cell r="AG15">
            <v>19700</v>
          </cell>
          <cell r="AH15">
            <v>18700</v>
          </cell>
          <cell r="AI15">
            <v>18700</v>
          </cell>
          <cell r="AJ15">
            <v>18700</v>
          </cell>
          <cell r="AK15">
            <v>18700</v>
          </cell>
          <cell r="AL15">
            <v>17700</v>
          </cell>
          <cell r="AM15">
            <v>16700</v>
          </cell>
          <cell r="AN15">
            <v>17700</v>
          </cell>
          <cell r="AO15">
            <v>18700</v>
          </cell>
          <cell r="AP15">
            <v>17700</v>
          </cell>
          <cell r="AQ15">
            <v>16700</v>
          </cell>
          <cell r="AR15">
            <v>15700</v>
          </cell>
          <cell r="AS15">
            <v>10100</v>
          </cell>
          <cell r="AT15">
            <v>10100</v>
          </cell>
          <cell r="AU15">
            <v>10100</v>
          </cell>
        </row>
        <row r="17">
          <cell r="P17">
            <v>13500</v>
          </cell>
          <cell r="Q17">
            <v>19000</v>
          </cell>
          <cell r="R17">
            <v>18000</v>
          </cell>
          <cell r="S17">
            <v>17000</v>
          </cell>
          <cell r="T17">
            <v>18000</v>
          </cell>
          <cell r="U17">
            <v>17000</v>
          </cell>
          <cell r="V17">
            <v>17000</v>
          </cell>
          <cell r="W17">
            <v>17000</v>
          </cell>
          <cell r="X17">
            <v>19000</v>
          </cell>
          <cell r="Y17">
            <v>19000</v>
          </cell>
          <cell r="Z17">
            <v>19000</v>
          </cell>
          <cell r="AA17">
            <v>19000</v>
          </cell>
          <cell r="AB17">
            <v>19000</v>
          </cell>
          <cell r="AC17">
            <v>19000</v>
          </cell>
          <cell r="AD17">
            <v>19000</v>
          </cell>
          <cell r="AE17">
            <v>19000</v>
          </cell>
          <cell r="AF17">
            <v>19000</v>
          </cell>
          <cell r="AG17">
            <v>19000</v>
          </cell>
          <cell r="AH17">
            <v>18000</v>
          </cell>
          <cell r="AI17">
            <v>18000</v>
          </cell>
          <cell r="AJ17">
            <v>18000</v>
          </cell>
          <cell r="AK17">
            <v>18000</v>
          </cell>
          <cell r="AL17">
            <v>17000</v>
          </cell>
          <cell r="AM17">
            <v>16000</v>
          </cell>
          <cell r="AN17">
            <v>17000</v>
          </cell>
          <cell r="AO17">
            <v>18000</v>
          </cell>
          <cell r="AP17">
            <v>17000</v>
          </cell>
          <cell r="AQ17">
            <v>16000</v>
          </cell>
          <cell r="AR17">
            <v>15000</v>
          </cell>
          <cell r="AS17">
            <v>9000</v>
          </cell>
          <cell r="AT17">
            <v>9000</v>
          </cell>
          <cell r="AU17">
            <v>9000</v>
          </cell>
        </row>
        <row r="18">
          <cell r="P18">
            <v>15200</v>
          </cell>
          <cell r="Q18">
            <v>20700</v>
          </cell>
          <cell r="R18">
            <v>19700</v>
          </cell>
          <cell r="S18">
            <v>18700</v>
          </cell>
          <cell r="T18">
            <v>19700</v>
          </cell>
          <cell r="U18">
            <v>18700</v>
          </cell>
          <cell r="V18">
            <v>18700</v>
          </cell>
          <cell r="W18">
            <v>18700</v>
          </cell>
          <cell r="X18">
            <v>20700</v>
          </cell>
          <cell r="Y18">
            <v>20700</v>
          </cell>
          <cell r="Z18">
            <v>20700</v>
          </cell>
          <cell r="AA18">
            <v>20700</v>
          </cell>
          <cell r="AB18">
            <v>20700</v>
          </cell>
          <cell r="AC18">
            <v>20700</v>
          </cell>
          <cell r="AD18">
            <v>20700</v>
          </cell>
          <cell r="AE18">
            <v>20700</v>
          </cell>
          <cell r="AF18">
            <v>20700</v>
          </cell>
          <cell r="AG18">
            <v>20700</v>
          </cell>
          <cell r="AH18">
            <v>19700</v>
          </cell>
          <cell r="AI18">
            <v>19700</v>
          </cell>
          <cell r="AJ18">
            <v>19700</v>
          </cell>
          <cell r="AK18">
            <v>19700</v>
          </cell>
          <cell r="AL18">
            <v>18700</v>
          </cell>
          <cell r="AM18">
            <v>17700</v>
          </cell>
          <cell r="AN18">
            <v>18700</v>
          </cell>
          <cell r="AO18">
            <v>19700</v>
          </cell>
          <cell r="AP18">
            <v>18700</v>
          </cell>
          <cell r="AQ18">
            <v>17700</v>
          </cell>
          <cell r="AR18">
            <v>16700</v>
          </cell>
          <cell r="AS18">
            <v>10600</v>
          </cell>
          <cell r="AT18">
            <v>10600</v>
          </cell>
          <cell r="AU18">
            <v>10600</v>
          </cell>
        </row>
        <row r="20">
          <cell r="P20">
            <v>15500</v>
          </cell>
          <cell r="Q20">
            <v>20500</v>
          </cell>
          <cell r="R20">
            <v>19500</v>
          </cell>
          <cell r="S20">
            <v>18500</v>
          </cell>
          <cell r="T20">
            <v>19500</v>
          </cell>
          <cell r="U20">
            <v>18500</v>
          </cell>
          <cell r="V20">
            <v>18500</v>
          </cell>
          <cell r="W20">
            <v>18500</v>
          </cell>
          <cell r="X20">
            <v>20500</v>
          </cell>
          <cell r="Y20">
            <v>20500</v>
          </cell>
          <cell r="Z20">
            <v>20500</v>
          </cell>
          <cell r="AA20">
            <v>20500</v>
          </cell>
          <cell r="AB20">
            <v>20500</v>
          </cell>
          <cell r="AC20">
            <v>20500</v>
          </cell>
          <cell r="AD20">
            <v>20500</v>
          </cell>
          <cell r="AE20">
            <v>20500</v>
          </cell>
          <cell r="AF20">
            <v>20500</v>
          </cell>
          <cell r="AG20">
            <v>20500</v>
          </cell>
          <cell r="AH20">
            <v>19500</v>
          </cell>
          <cell r="AI20">
            <v>19500</v>
          </cell>
          <cell r="AJ20">
            <v>19500</v>
          </cell>
          <cell r="AK20">
            <v>19500</v>
          </cell>
          <cell r="AL20">
            <v>18500</v>
          </cell>
          <cell r="AM20">
            <v>17500</v>
          </cell>
          <cell r="AN20">
            <v>18500</v>
          </cell>
          <cell r="AO20">
            <v>19500</v>
          </cell>
          <cell r="AP20">
            <v>18500</v>
          </cell>
          <cell r="AQ20">
            <v>17500</v>
          </cell>
          <cell r="AR20">
            <v>16500</v>
          </cell>
          <cell r="AS20">
            <v>11000</v>
          </cell>
          <cell r="AT20">
            <v>11000</v>
          </cell>
          <cell r="AU20">
            <v>11000</v>
          </cell>
        </row>
        <row r="21">
          <cell r="P21">
            <v>17200</v>
          </cell>
          <cell r="Q21">
            <v>22200</v>
          </cell>
          <cell r="R21">
            <v>21200</v>
          </cell>
          <cell r="S21">
            <v>20200</v>
          </cell>
          <cell r="T21">
            <v>21200</v>
          </cell>
          <cell r="U21">
            <v>20200</v>
          </cell>
          <cell r="V21">
            <v>20200</v>
          </cell>
          <cell r="W21">
            <v>20200</v>
          </cell>
          <cell r="X21">
            <v>22200</v>
          </cell>
          <cell r="Y21">
            <v>22200</v>
          </cell>
          <cell r="Z21">
            <v>22200</v>
          </cell>
          <cell r="AA21">
            <v>22200</v>
          </cell>
          <cell r="AB21">
            <v>22200</v>
          </cell>
          <cell r="AC21">
            <v>22200</v>
          </cell>
          <cell r="AD21">
            <v>22200</v>
          </cell>
          <cell r="AE21">
            <v>22200</v>
          </cell>
          <cell r="AF21">
            <v>22200</v>
          </cell>
          <cell r="AG21">
            <v>22200</v>
          </cell>
          <cell r="AH21">
            <v>21200</v>
          </cell>
          <cell r="AI21">
            <v>21200</v>
          </cell>
          <cell r="AJ21">
            <v>21200</v>
          </cell>
          <cell r="AK21">
            <v>21200</v>
          </cell>
          <cell r="AL21">
            <v>20200</v>
          </cell>
          <cell r="AM21">
            <v>19200</v>
          </cell>
          <cell r="AN21">
            <v>20200</v>
          </cell>
          <cell r="AO21">
            <v>21200</v>
          </cell>
          <cell r="AP21">
            <v>20200</v>
          </cell>
          <cell r="AQ21">
            <v>19200</v>
          </cell>
          <cell r="AR21">
            <v>18200</v>
          </cell>
          <cell r="AS21">
            <v>12600</v>
          </cell>
          <cell r="AT21">
            <v>12600</v>
          </cell>
          <cell r="AU21">
            <v>12600</v>
          </cell>
        </row>
        <row r="23">
          <cell r="P23">
            <v>17000</v>
          </cell>
          <cell r="Q23">
            <v>22000</v>
          </cell>
          <cell r="R23">
            <v>21000</v>
          </cell>
          <cell r="S23">
            <v>20000</v>
          </cell>
          <cell r="T23">
            <v>21000</v>
          </cell>
          <cell r="U23">
            <v>20000</v>
          </cell>
          <cell r="V23">
            <v>20000</v>
          </cell>
          <cell r="W23">
            <v>20000</v>
          </cell>
          <cell r="X23">
            <v>22000</v>
          </cell>
          <cell r="Y23">
            <v>22000</v>
          </cell>
          <cell r="Z23">
            <v>22000</v>
          </cell>
          <cell r="AA23">
            <v>22000</v>
          </cell>
          <cell r="AB23">
            <v>22000</v>
          </cell>
          <cell r="AC23">
            <v>22000</v>
          </cell>
          <cell r="AD23">
            <v>22000</v>
          </cell>
          <cell r="AE23">
            <v>22000</v>
          </cell>
          <cell r="AF23">
            <v>22000</v>
          </cell>
          <cell r="AG23">
            <v>22000</v>
          </cell>
          <cell r="AH23">
            <v>21000</v>
          </cell>
          <cell r="AI23">
            <v>21000</v>
          </cell>
          <cell r="AJ23">
            <v>21000</v>
          </cell>
          <cell r="AK23">
            <v>21000</v>
          </cell>
          <cell r="AL23">
            <v>20000</v>
          </cell>
          <cell r="AM23">
            <v>19000</v>
          </cell>
          <cell r="AN23">
            <v>20000</v>
          </cell>
          <cell r="AO23">
            <v>21000</v>
          </cell>
          <cell r="AP23">
            <v>20000</v>
          </cell>
          <cell r="AQ23">
            <v>19000</v>
          </cell>
          <cell r="AR23">
            <v>18000</v>
          </cell>
          <cell r="AS23">
            <v>12500</v>
          </cell>
          <cell r="AT23">
            <v>12500</v>
          </cell>
          <cell r="AU23">
            <v>12500</v>
          </cell>
        </row>
        <row r="24">
          <cell r="P24">
            <v>18700</v>
          </cell>
          <cell r="Q24">
            <v>23700</v>
          </cell>
          <cell r="R24">
            <v>22700</v>
          </cell>
          <cell r="S24">
            <v>21700</v>
          </cell>
          <cell r="T24">
            <v>22700</v>
          </cell>
          <cell r="U24">
            <v>21700</v>
          </cell>
          <cell r="V24">
            <v>21700</v>
          </cell>
          <cell r="W24">
            <v>21700</v>
          </cell>
          <cell r="X24">
            <v>23700</v>
          </cell>
          <cell r="Y24">
            <v>23700</v>
          </cell>
          <cell r="Z24">
            <v>23700</v>
          </cell>
          <cell r="AA24">
            <v>23700</v>
          </cell>
          <cell r="AB24">
            <v>23700</v>
          </cell>
          <cell r="AC24">
            <v>23700</v>
          </cell>
          <cell r="AD24">
            <v>23700</v>
          </cell>
          <cell r="AE24">
            <v>23700</v>
          </cell>
          <cell r="AF24">
            <v>23700</v>
          </cell>
          <cell r="AG24">
            <v>23700</v>
          </cell>
          <cell r="AH24">
            <v>22700</v>
          </cell>
          <cell r="AI24">
            <v>22700</v>
          </cell>
          <cell r="AJ24">
            <v>22700</v>
          </cell>
          <cell r="AK24">
            <v>22700</v>
          </cell>
          <cell r="AL24">
            <v>21700</v>
          </cell>
          <cell r="AM24">
            <v>20700</v>
          </cell>
          <cell r="AN24">
            <v>21700</v>
          </cell>
          <cell r="AO24">
            <v>22700</v>
          </cell>
          <cell r="AP24">
            <v>21700</v>
          </cell>
          <cell r="AQ24">
            <v>20700</v>
          </cell>
          <cell r="AR24">
            <v>19700</v>
          </cell>
          <cell r="AS24">
            <v>14100</v>
          </cell>
          <cell r="AT24">
            <v>14100</v>
          </cell>
          <cell r="AU24">
            <v>14100</v>
          </cell>
        </row>
        <row r="26">
          <cell r="P26">
            <v>18500</v>
          </cell>
          <cell r="Q26">
            <v>23500</v>
          </cell>
          <cell r="R26">
            <v>22500</v>
          </cell>
          <cell r="S26">
            <v>21500</v>
          </cell>
          <cell r="T26">
            <v>22500</v>
          </cell>
          <cell r="U26">
            <v>21500</v>
          </cell>
          <cell r="V26">
            <v>21500</v>
          </cell>
          <cell r="W26">
            <v>21500</v>
          </cell>
          <cell r="X26">
            <v>23500</v>
          </cell>
          <cell r="Y26">
            <v>23500</v>
          </cell>
          <cell r="Z26">
            <v>23500</v>
          </cell>
          <cell r="AA26">
            <v>23500</v>
          </cell>
          <cell r="AB26">
            <v>23500</v>
          </cell>
          <cell r="AC26">
            <v>23500</v>
          </cell>
          <cell r="AD26">
            <v>23500</v>
          </cell>
          <cell r="AE26">
            <v>23500</v>
          </cell>
          <cell r="AF26">
            <v>23500</v>
          </cell>
          <cell r="AG26">
            <v>23500</v>
          </cell>
          <cell r="AH26">
            <v>22500</v>
          </cell>
          <cell r="AI26">
            <v>22500</v>
          </cell>
          <cell r="AJ26">
            <v>22500</v>
          </cell>
          <cell r="AK26">
            <v>22500</v>
          </cell>
          <cell r="AL26">
            <v>21500</v>
          </cell>
          <cell r="AM26">
            <v>20500</v>
          </cell>
          <cell r="AN26">
            <v>21500</v>
          </cell>
          <cell r="AO26">
            <v>22500</v>
          </cell>
          <cell r="AP26">
            <v>21500</v>
          </cell>
          <cell r="AQ26">
            <v>20500</v>
          </cell>
          <cell r="AR26">
            <v>19500</v>
          </cell>
          <cell r="AS26">
            <v>14000</v>
          </cell>
          <cell r="AT26">
            <v>14000</v>
          </cell>
          <cell r="AU26">
            <v>14000</v>
          </cell>
        </row>
        <row r="27">
          <cell r="P27">
            <v>20200</v>
          </cell>
          <cell r="Q27">
            <v>25200</v>
          </cell>
          <cell r="R27">
            <v>24200</v>
          </cell>
          <cell r="S27">
            <v>23200</v>
          </cell>
          <cell r="T27">
            <v>24200</v>
          </cell>
          <cell r="U27">
            <v>23200</v>
          </cell>
          <cell r="V27">
            <v>23200</v>
          </cell>
          <cell r="W27">
            <v>23200</v>
          </cell>
          <cell r="X27">
            <v>25200</v>
          </cell>
          <cell r="Y27">
            <v>25200</v>
          </cell>
          <cell r="Z27">
            <v>25200</v>
          </cell>
          <cell r="AA27">
            <v>25200</v>
          </cell>
          <cell r="AB27">
            <v>25200</v>
          </cell>
          <cell r="AC27">
            <v>25200</v>
          </cell>
          <cell r="AD27">
            <v>25200</v>
          </cell>
          <cell r="AE27">
            <v>25200</v>
          </cell>
          <cell r="AF27">
            <v>25200</v>
          </cell>
          <cell r="AG27">
            <v>25200</v>
          </cell>
          <cell r="AH27">
            <v>24200</v>
          </cell>
          <cell r="AI27">
            <v>24200</v>
          </cell>
          <cell r="AJ27">
            <v>24200</v>
          </cell>
          <cell r="AK27">
            <v>24200</v>
          </cell>
          <cell r="AL27">
            <v>23200</v>
          </cell>
          <cell r="AM27">
            <v>22200</v>
          </cell>
          <cell r="AN27">
            <v>23200</v>
          </cell>
          <cell r="AO27">
            <v>24200</v>
          </cell>
          <cell r="AP27">
            <v>23200</v>
          </cell>
          <cell r="AQ27">
            <v>22200</v>
          </cell>
          <cell r="AR27">
            <v>21200</v>
          </cell>
          <cell r="AS27">
            <v>15600</v>
          </cell>
          <cell r="AT27">
            <v>15600</v>
          </cell>
          <cell r="AU27">
            <v>15600</v>
          </cell>
        </row>
        <row r="29">
          <cell r="P29">
            <v>20500</v>
          </cell>
          <cell r="Q29">
            <v>27500</v>
          </cell>
          <cell r="R29">
            <v>26500</v>
          </cell>
          <cell r="S29">
            <v>25500</v>
          </cell>
          <cell r="T29">
            <v>26500</v>
          </cell>
          <cell r="U29">
            <v>25500</v>
          </cell>
          <cell r="V29">
            <v>25500</v>
          </cell>
          <cell r="W29">
            <v>25500</v>
          </cell>
          <cell r="X29">
            <v>27500</v>
          </cell>
          <cell r="Y29">
            <v>27500</v>
          </cell>
          <cell r="Z29">
            <v>27500</v>
          </cell>
          <cell r="AA29">
            <v>27500</v>
          </cell>
          <cell r="AB29">
            <v>27500</v>
          </cell>
          <cell r="AC29">
            <v>27500</v>
          </cell>
          <cell r="AD29">
            <v>27500</v>
          </cell>
          <cell r="AE29">
            <v>27500</v>
          </cell>
          <cell r="AF29">
            <v>27500</v>
          </cell>
          <cell r="AG29">
            <v>27500</v>
          </cell>
          <cell r="AH29">
            <v>26500</v>
          </cell>
          <cell r="AI29">
            <v>26500</v>
          </cell>
          <cell r="AJ29">
            <v>26500</v>
          </cell>
          <cell r="AK29">
            <v>26500</v>
          </cell>
          <cell r="AL29">
            <v>25500</v>
          </cell>
          <cell r="AM29">
            <v>24500</v>
          </cell>
          <cell r="AN29">
            <v>25500</v>
          </cell>
          <cell r="AO29">
            <v>26500</v>
          </cell>
          <cell r="AP29">
            <v>25500</v>
          </cell>
          <cell r="AQ29">
            <v>24500</v>
          </cell>
          <cell r="AR29">
            <v>23500</v>
          </cell>
          <cell r="AS29">
            <v>16000</v>
          </cell>
          <cell r="AT29">
            <v>16000</v>
          </cell>
          <cell r="AU29">
            <v>16000</v>
          </cell>
        </row>
        <row r="30">
          <cell r="P30">
            <v>22200</v>
          </cell>
          <cell r="Q30">
            <v>29200</v>
          </cell>
          <cell r="R30">
            <v>28200</v>
          </cell>
          <cell r="S30">
            <v>27200</v>
          </cell>
          <cell r="T30">
            <v>28200</v>
          </cell>
          <cell r="U30">
            <v>27200</v>
          </cell>
          <cell r="V30">
            <v>27200</v>
          </cell>
          <cell r="W30">
            <v>27200</v>
          </cell>
          <cell r="X30">
            <v>29200</v>
          </cell>
          <cell r="Y30">
            <v>29200</v>
          </cell>
          <cell r="Z30">
            <v>29200</v>
          </cell>
          <cell r="AA30">
            <v>29200</v>
          </cell>
          <cell r="AB30">
            <v>29200</v>
          </cell>
          <cell r="AC30">
            <v>29200</v>
          </cell>
          <cell r="AD30">
            <v>29200</v>
          </cell>
          <cell r="AE30">
            <v>29200</v>
          </cell>
          <cell r="AF30">
            <v>29200</v>
          </cell>
          <cell r="AG30">
            <v>29200</v>
          </cell>
          <cell r="AH30">
            <v>28200</v>
          </cell>
          <cell r="AI30">
            <v>28200</v>
          </cell>
          <cell r="AJ30">
            <v>28200</v>
          </cell>
          <cell r="AK30">
            <v>28200</v>
          </cell>
          <cell r="AL30">
            <v>27200</v>
          </cell>
          <cell r="AM30">
            <v>26200</v>
          </cell>
          <cell r="AN30">
            <v>27200</v>
          </cell>
          <cell r="AO30">
            <v>28200</v>
          </cell>
          <cell r="AP30">
            <v>27200</v>
          </cell>
          <cell r="AQ30">
            <v>26200</v>
          </cell>
          <cell r="AR30">
            <v>25200</v>
          </cell>
          <cell r="AS30">
            <v>17600</v>
          </cell>
          <cell r="AT30">
            <v>17600</v>
          </cell>
          <cell r="AU30">
            <v>17600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52"/>
  <sheetViews>
    <sheetView tabSelected="1" zoomScale="50" zoomScaleNormal="50" zoomScaleSheetLayoutView="70" zoomScalePageLayoutView="55" workbookViewId="0">
      <selection activeCell="W2" sqref="W2:AU3"/>
    </sheetView>
  </sheetViews>
  <sheetFormatPr defaultRowHeight="15" x14ac:dyDescent="0.25"/>
  <cols>
    <col min="1" max="1" width="79.7109375" style="1" customWidth="1"/>
    <col min="2" max="3" width="10.7109375" style="1" customWidth="1"/>
    <col min="4" max="19" width="10.7109375" style="1" hidden="1" customWidth="1"/>
    <col min="20" max="22" width="10.7109375" style="45" hidden="1" customWidth="1"/>
    <col min="23" max="23" width="10.7109375" style="45" customWidth="1"/>
    <col min="24" max="55" width="10.7109375" style="1" customWidth="1"/>
    <col min="56" max="60" width="10.5703125" style="1" customWidth="1"/>
    <col min="61" max="61" width="10.28515625" style="1" customWidth="1"/>
    <col min="62" max="78" width="10.7109375" style="1" customWidth="1"/>
    <col min="79" max="81" width="10.85546875" style="1" customWidth="1"/>
    <col min="82" max="90" width="10.7109375" style="1" customWidth="1"/>
    <col min="91" max="91" width="11.5703125" style="1" customWidth="1"/>
    <col min="92" max="92" width="12.42578125" style="1" customWidth="1"/>
    <col min="93" max="93" width="11.5703125" style="1" customWidth="1"/>
    <col min="94" max="94" width="12.42578125" style="1" customWidth="1"/>
    <col min="95" max="95" width="11.5703125" style="1" customWidth="1"/>
    <col min="96" max="96" width="12.42578125" style="1" customWidth="1"/>
    <col min="97" max="309" width="8.85546875" style="1"/>
    <col min="310" max="310" width="13.7109375" style="1" customWidth="1"/>
    <col min="311" max="311" width="7" style="1" customWidth="1"/>
    <col min="312" max="338" width="7.140625" style="1" customWidth="1"/>
    <col min="339" max="565" width="8.85546875" style="1"/>
    <col min="566" max="566" width="13.7109375" style="1" customWidth="1"/>
    <col min="567" max="567" width="7" style="1" customWidth="1"/>
    <col min="568" max="594" width="7.140625" style="1" customWidth="1"/>
    <col min="595" max="821" width="8.85546875" style="1"/>
    <col min="822" max="822" width="13.7109375" style="1" customWidth="1"/>
    <col min="823" max="823" width="7" style="1" customWidth="1"/>
    <col min="824" max="850" width="7.140625" style="1" customWidth="1"/>
    <col min="851" max="1077" width="8.85546875" style="1"/>
    <col min="1078" max="1078" width="13.7109375" style="1" customWidth="1"/>
    <col min="1079" max="1079" width="7" style="1" customWidth="1"/>
    <col min="1080" max="1106" width="7.140625" style="1" customWidth="1"/>
    <col min="1107" max="1333" width="8.85546875" style="1"/>
    <col min="1334" max="1334" width="13.7109375" style="1" customWidth="1"/>
    <col min="1335" max="1335" width="7" style="1" customWidth="1"/>
    <col min="1336" max="1362" width="7.140625" style="1" customWidth="1"/>
    <col min="1363" max="1589" width="8.85546875" style="1"/>
    <col min="1590" max="1590" width="13.7109375" style="1" customWidth="1"/>
    <col min="1591" max="1591" width="7" style="1" customWidth="1"/>
    <col min="1592" max="1618" width="7.140625" style="1" customWidth="1"/>
    <col min="1619" max="1845" width="8.85546875" style="1"/>
    <col min="1846" max="1846" width="13.7109375" style="1" customWidth="1"/>
    <col min="1847" max="1847" width="7" style="1" customWidth="1"/>
    <col min="1848" max="1874" width="7.140625" style="1" customWidth="1"/>
    <col min="1875" max="2101" width="8.85546875" style="1"/>
    <col min="2102" max="2102" width="13.7109375" style="1" customWidth="1"/>
    <col min="2103" max="2103" width="7" style="1" customWidth="1"/>
    <col min="2104" max="2130" width="7.140625" style="1" customWidth="1"/>
    <col min="2131" max="2357" width="8.85546875" style="1"/>
    <col min="2358" max="2358" width="13.7109375" style="1" customWidth="1"/>
    <col min="2359" max="2359" width="7" style="1" customWidth="1"/>
    <col min="2360" max="2386" width="7.140625" style="1" customWidth="1"/>
    <col min="2387" max="2613" width="8.85546875" style="1"/>
    <col min="2614" max="2614" width="13.7109375" style="1" customWidth="1"/>
    <col min="2615" max="2615" width="7" style="1" customWidth="1"/>
    <col min="2616" max="2642" width="7.140625" style="1" customWidth="1"/>
    <col min="2643" max="2869" width="8.85546875" style="1"/>
    <col min="2870" max="2870" width="13.7109375" style="1" customWidth="1"/>
    <col min="2871" max="2871" width="7" style="1" customWidth="1"/>
    <col min="2872" max="2898" width="7.140625" style="1" customWidth="1"/>
    <col min="2899" max="3125" width="8.85546875" style="1"/>
    <col min="3126" max="3126" width="13.7109375" style="1" customWidth="1"/>
    <col min="3127" max="3127" width="7" style="1" customWidth="1"/>
    <col min="3128" max="3154" width="7.140625" style="1" customWidth="1"/>
    <col min="3155" max="3381" width="8.85546875" style="1"/>
    <col min="3382" max="3382" width="13.7109375" style="1" customWidth="1"/>
    <col min="3383" max="3383" width="7" style="1" customWidth="1"/>
    <col min="3384" max="3410" width="7.140625" style="1" customWidth="1"/>
    <col min="3411" max="3637" width="8.85546875" style="1"/>
    <col min="3638" max="3638" width="13.7109375" style="1" customWidth="1"/>
    <col min="3639" max="3639" width="7" style="1" customWidth="1"/>
    <col min="3640" max="3666" width="7.140625" style="1" customWidth="1"/>
    <col min="3667" max="3893" width="8.85546875" style="1"/>
    <col min="3894" max="3894" width="13.7109375" style="1" customWidth="1"/>
    <col min="3895" max="3895" width="7" style="1" customWidth="1"/>
    <col min="3896" max="3922" width="7.140625" style="1" customWidth="1"/>
    <col min="3923" max="4149" width="8.85546875" style="1"/>
    <col min="4150" max="4150" width="13.7109375" style="1" customWidth="1"/>
    <col min="4151" max="4151" width="7" style="1" customWidth="1"/>
    <col min="4152" max="4178" width="7.140625" style="1" customWidth="1"/>
    <col min="4179" max="4405" width="8.85546875" style="1"/>
    <col min="4406" max="4406" width="13.7109375" style="1" customWidth="1"/>
    <col min="4407" max="4407" width="7" style="1" customWidth="1"/>
    <col min="4408" max="4434" width="7.140625" style="1" customWidth="1"/>
    <col min="4435" max="4661" width="8.85546875" style="1"/>
    <col min="4662" max="4662" width="13.7109375" style="1" customWidth="1"/>
    <col min="4663" max="4663" width="7" style="1" customWidth="1"/>
    <col min="4664" max="4690" width="7.140625" style="1" customWidth="1"/>
    <col min="4691" max="4917" width="8.85546875" style="1"/>
    <col min="4918" max="4918" width="13.7109375" style="1" customWidth="1"/>
    <col min="4919" max="4919" width="7" style="1" customWidth="1"/>
    <col min="4920" max="4946" width="7.140625" style="1" customWidth="1"/>
    <col min="4947" max="5173" width="8.85546875" style="1"/>
    <col min="5174" max="5174" width="13.7109375" style="1" customWidth="1"/>
    <col min="5175" max="5175" width="7" style="1" customWidth="1"/>
    <col min="5176" max="5202" width="7.140625" style="1" customWidth="1"/>
    <col min="5203" max="5429" width="8.85546875" style="1"/>
    <col min="5430" max="5430" width="13.7109375" style="1" customWidth="1"/>
    <col min="5431" max="5431" width="7" style="1" customWidth="1"/>
    <col min="5432" max="5458" width="7.140625" style="1" customWidth="1"/>
    <col min="5459" max="5685" width="8.85546875" style="1"/>
    <col min="5686" max="5686" width="13.7109375" style="1" customWidth="1"/>
    <col min="5687" max="5687" width="7" style="1" customWidth="1"/>
    <col min="5688" max="5714" width="7.140625" style="1" customWidth="1"/>
    <col min="5715" max="5941" width="8.85546875" style="1"/>
    <col min="5942" max="5942" width="13.7109375" style="1" customWidth="1"/>
    <col min="5943" max="5943" width="7" style="1" customWidth="1"/>
    <col min="5944" max="5970" width="7.140625" style="1" customWidth="1"/>
    <col min="5971" max="6197" width="8.85546875" style="1"/>
    <col min="6198" max="6198" width="13.7109375" style="1" customWidth="1"/>
    <col min="6199" max="6199" width="7" style="1" customWidth="1"/>
    <col min="6200" max="6226" width="7.140625" style="1" customWidth="1"/>
    <col min="6227" max="6453" width="8.85546875" style="1"/>
    <col min="6454" max="6454" width="13.7109375" style="1" customWidth="1"/>
    <col min="6455" max="6455" width="7" style="1" customWidth="1"/>
    <col min="6456" max="6482" width="7.140625" style="1" customWidth="1"/>
    <col min="6483" max="6709" width="8.85546875" style="1"/>
    <col min="6710" max="6710" width="13.7109375" style="1" customWidth="1"/>
    <col min="6711" max="6711" width="7" style="1" customWidth="1"/>
    <col min="6712" max="6738" width="7.140625" style="1" customWidth="1"/>
    <col min="6739" max="6965" width="8.85546875" style="1"/>
    <col min="6966" max="6966" width="13.7109375" style="1" customWidth="1"/>
    <col min="6967" max="6967" width="7" style="1" customWidth="1"/>
    <col min="6968" max="6994" width="7.140625" style="1" customWidth="1"/>
    <col min="6995" max="7221" width="8.85546875" style="1"/>
    <col min="7222" max="7222" width="13.7109375" style="1" customWidth="1"/>
    <col min="7223" max="7223" width="7" style="1" customWidth="1"/>
    <col min="7224" max="7250" width="7.140625" style="1" customWidth="1"/>
    <col min="7251" max="7477" width="8.85546875" style="1"/>
    <col min="7478" max="7478" width="13.7109375" style="1" customWidth="1"/>
    <col min="7479" max="7479" width="7" style="1" customWidth="1"/>
    <col min="7480" max="7506" width="7.140625" style="1" customWidth="1"/>
    <col min="7507" max="7733" width="8.85546875" style="1"/>
    <col min="7734" max="7734" width="13.7109375" style="1" customWidth="1"/>
    <col min="7735" max="7735" width="7" style="1" customWidth="1"/>
    <col min="7736" max="7762" width="7.140625" style="1" customWidth="1"/>
    <col min="7763" max="7989" width="8.85546875" style="1"/>
    <col min="7990" max="7990" width="13.7109375" style="1" customWidth="1"/>
    <col min="7991" max="7991" width="7" style="1" customWidth="1"/>
    <col min="7992" max="8018" width="7.140625" style="1" customWidth="1"/>
    <col min="8019" max="8245" width="8.85546875" style="1"/>
    <col min="8246" max="8246" width="13.7109375" style="1" customWidth="1"/>
    <col min="8247" max="8247" width="7" style="1" customWidth="1"/>
    <col min="8248" max="8274" width="7.140625" style="1" customWidth="1"/>
    <col min="8275" max="8501" width="8.85546875" style="1"/>
    <col min="8502" max="8502" width="13.7109375" style="1" customWidth="1"/>
    <col min="8503" max="8503" width="7" style="1" customWidth="1"/>
    <col min="8504" max="8530" width="7.140625" style="1" customWidth="1"/>
    <col min="8531" max="8757" width="8.85546875" style="1"/>
    <col min="8758" max="8758" width="13.7109375" style="1" customWidth="1"/>
    <col min="8759" max="8759" width="7" style="1" customWidth="1"/>
    <col min="8760" max="8786" width="7.140625" style="1" customWidth="1"/>
    <col min="8787" max="9013" width="8.85546875" style="1"/>
    <col min="9014" max="9014" width="13.7109375" style="1" customWidth="1"/>
    <col min="9015" max="9015" width="7" style="1" customWidth="1"/>
    <col min="9016" max="9042" width="7.140625" style="1" customWidth="1"/>
    <col min="9043" max="9269" width="8.85546875" style="1"/>
    <col min="9270" max="9270" width="13.7109375" style="1" customWidth="1"/>
    <col min="9271" max="9271" width="7" style="1" customWidth="1"/>
    <col min="9272" max="9298" width="7.140625" style="1" customWidth="1"/>
    <col min="9299" max="9525" width="8.85546875" style="1"/>
    <col min="9526" max="9526" width="13.7109375" style="1" customWidth="1"/>
    <col min="9527" max="9527" width="7" style="1" customWidth="1"/>
    <col min="9528" max="9554" width="7.140625" style="1" customWidth="1"/>
    <col min="9555" max="9781" width="8.85546875" style="1"/>
    <col min="9782" max="9782" width="13.7109375" style="1" customWidth="1"/>
    <col min="9783" max="9783" width="7" style="1" customWidth="1"/>
    <col min="9784" max="9810" width="7.140625" style="1" customWidth="1"/>
    <col min="9811" max="10037" width="8.85546875" style="1"/>
    <col min="10038" max="10038" width="13.7109375" style="1" customWidth="1"/>
    <col min="10039" max="10039" width="7" style="1" customWidth="1"/>
    <col min="10040" max="10066" width="7.140625" style="1" customWidth="1"/>
    <col min="10067" max="10293" width="8.85546875" style="1"/>
    <col min="10294" max="10294" width="13.7109375" style="1" customWidth="1"/>
    <col min="10295" max="10295" width="7" style="1" customWidth="1"/>
    <col min="10296" max="10322" width="7.140625" style="1" customWidth="1"/>
    <col min="10323" max="10549" width="8.85546875" style="1"/>
    <col min="10550" max="10550" width="13.7109375" style="1" customWidth="1"/>
    <col min="10551" max="10551" width="7" style="1" customWidth="1"/>
    <col min="10552" max="10578" width="7.140625" style="1" customWidth="1"/>
    <col min="10579" max="10805" width="8.85546875" style="1"/>
    <col min="10806" max="10806" width="13.7109375" style="1" customWidth="1"/>
    <col min="10807" max="10807" width="7" style="1" customWidth="1"/>
    <col min="10808" max="10834" width="7.140625" style="1" customWidth="1"/>
    <col min="10835" max="11061" width="8.85546875" style="1"/>
    <col min="11062" max="11062" width="13.7109375" style="1" customWidth="1"/>
    <col min="11063" max="11063" width="7" style="1" customWidth="1"/>
    <col min="11064" max="11090" width="7.140625" style="1" customWidth="1"/>
    <col min="11091" max="11317" width="8.85546875" style="1"/>
    <col min="11318" max="11318" width="13.7109375" style="1" customWidth="1"/>
    <col min="11319" max="11319" width="7" style="1" customWidth="1"/>
    <col min="11320" max="11346" width="7.140625" style="1" customWidth="1"/>
    <col min="11347" max="11573" width="8.85546875" style="1"/>
    <col min="11574" max="11574" width="13.7109375" style="1" customWidth="1"/>
    <col min="11575" max="11575" width="7" style="1" customWidth="1"/>
    <col min="11576" max="11602" width="7.140625" style="1" customWidth="1"/>
    <col min="11603" max="11829" width="8.85546875" style="1"/>
    <col min="11830" max="11830" width="13.7109375" style="1" customWidth="1"/>
    <col min="11831" max="11831" width="7" style="1" customWidth="1"/>
    <col min="11832" max="11858" width="7.140625" style="1" customWidth="1"/>
    <col min="11859" max="12085" width="8.85546875" style="1"/>
    <col min="12086" max="12086" width="13.7109375" style="1" customWidth="1"/>
    <col min="12087" max="12087" width="7" style="1" customWidth="1"/>
    <col min="12088" max="12114" width="7.140625" style="1" customWidth="1"/>
    <col min="12115" max="12341" width="8.85546875" style="1"/>
    <col min="12342" max="12342" width="13.7109375" style="1" customWidth="1"/>
    <col min="12343" max="12343" width="7" style="1" customWidth="1"/>
    <col min="12344" max="12370" width="7.140625" style="1" customWidth="1"/>
    <col min="12371" max="12597" width="8.85546875" style="1"/>
    <col min="12598" max="12598" width="13.7109375" style="1" customWidth="1"/>
    <col min="12599" max="12599" width="7" style="1" customWidth="1"/>
    <col min="12600" max="12626" width="7.140625" style="1" customWidth="1"/>
    <col min="12627" max="12853" width="8.85546875" style="1"/>
    <col min="12854" max="12854" width="13.7109375" style="1" customWidth="1"/>
    <col min="12855" max="12855" width="7" style="1" customWidth="1"/>
    <col min="12856" max="12882" width="7.140625" style="1" customWidth="1"/>
    <col min="12883" max="13109" width="8.85546875" style="1"/>
    <col min="13110" max="13110" width="13.7109375" style="1" customWidth="1"/>
    <col min="13111" max="13111" width="7" style="1" customWidth="1"/>
    <col min="13112" max="13138" width="7.140625" style="1" customWidth="1"/>
    <col min="13139" max="13365" width="8.85546875" style="1"/>
    <col min="13366" max="13366" width="13.7109375" style="1" customWidth="1"/>
    <col min="13367" max="13367" width="7" style="1" customWidth="1"/>
    <col min="13368" max="13394" width="7.140625" style="1" customWidth="1"/>
    <col min="13395" max="13621" width="8.85546875" style="1"/>
    <col min="13622" max="13622" width="13.7109375" style="1" customWidth="1"/>
    <col min="13623" max="13623" width="7" style="1" customWidth="1"/>
    <col min="13624" max="13650" width="7.140625" style="1" customWidth="1"/>
    <col min="13651" max="13877" width="8.85546875" style="1"/>
    <col min="13878" max="13878" width="13.7109375" style="1" customWidth="1"/>
    <col min="13879" max="13879" width="7" style="1" customWidth="1"/>
    <col min="13880" max="13906" width="7.140625" style="1" customWidth="1"/>
    <col min="13907" max="14133" width="8.85546875" style="1"/>
    <col min="14134" max="14134" width="13.7109375" style="1" customWidth="1"/>
    <col min="14135" max="14135" width="7" style="1" customWidth="1"/>
    <col min="14136" max="14162" width="7.140625" style="1" customWidth="1"/>
    <col min="14163" max="14389" width="8.85546875" style="1"/>
    <col min="14390" max="14390" width="13.7109375" style="1" customWidth="1"/>
    <col min="14391" max="14391" width="7" style="1" customWidth="1"/>
    <col min="14392" max="14418" width="7.140625" style="1" customWidth="1"/>
    <col min="14419" max="14645" width="8.85546875" style="1"/>
    <col min="14646" max="14646" width="13.7109375" style="1" customWidth="1"/>
    <col min="14647" max="14647" width="7" style="1" customWidth="1"/>
    <col min="14648" max="14674" width="7.140625" style="1" customWidth="1"/>
    <col min="14675" max="14901" width="8.85546875" style="1"/>
    <col min="14902" max="14902" width="13.7109375" style="1" customWidth="1"/>
    <col min="14903" max="14903" width="7" style="1" customWidth="1"/>
    <col min="14904" max="14930" width="7.140625" style="1" customWidth="1"/>
    <col min="14931" max="15157" width="8.85546875" style="1"/>
    <col min="15158" max="15158" width="13.7109375" style="1" customWidth="1"/>
    <col min="15159" max="15159" width="7" style="1" customWidth="1"/>
    <col min="15160" max="15186" width="7.140625" style="1" customWidth="1"/>
    <col min="15187" max="15413" width="8.85546875" style="1"/>
    <col min="15414" max="15414" width="13.7109375" style="1" customWidth="1"/>
    <col min="15415" max="15415" width="7" style="1" customWidth="1"/>
    <col min="15416" max="15442" width="7.140625" style="1" customWidth="1"/>
    <col min="15443" max="15669" width="8.85546875" style="1"/>
    <col min="15670" max="15670" width="13.7109375" style="1" customWidth="1"/>
    <col min="15671" max="15671" width="7" style="1" customWidth="1"/>
    <col min="15672" max="15698" width="7.140625" style="1" customWidth="1"/>
    <col min="15699" max="15925" width="8.85546875" style="1"/>
    <col min="15926" max="15926" width="13.7109375" style="1" customWidth="1"/>
    <col min="15927" max="15927" width="7" style="1" customWidth="1"/>
    <col min="15928" max="15954" width="7.140625" style="1" customWidth="1"/>
    <col min="15955" max="16181" width="8.85546875" style="1"/>
    <col min="16182" max="16182" width="13.7109375" style="1" customWidth="1"/>
    <col min="16183" max="16183" width="7" style="1" customWidth="1"/>
    <col min="16184" max="16210" width="7.140625" style="1" customWidth="1"/>
    <col min="16211" max="16384" width="8.85546875" style="1"/>
  </cols>
  <sheetData>
    <row r="1" spans="1:90" ht="15.75" thickBot="1" x14ac:dyDescent="0.3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s="9" customFormat="1" ht="41.45" customHeight="1" thickBot="1" x14ac:dyDescent="0.25">
      <c r="A2" s="127" t="s">
        <v>1</v>
      </c>
      <c r="B2" s="128"/>
      <c r="C2" s="128"/>
      <c r="D2" s="131" t="s">
        <v>2</v>
      </c>
      <c r="E2" s="132"/>
      <c r="F2" s="133" t="s">
        <v>3</v>
      </c>
      <c r="G2" s="134"/>
      <c r="H2" s="131" t="s">
        <v>4</v>
      </c>
      <c r="I2" s="132"/>
      <c r="J2" s="135" t="s">
        <v>5</v>
      </c>
      <c r="K2" s="135"/>
      <c r="L2" s="3">
        <v>45788</v>
      </c>
      <c r="M2" s="4">
        <v>45804</v>
      </c>
      <c r="N2" s="5">
        <v>45805</v>
      </c>
      <c r="O2" s="6">
        <v>45808</v>
      </c>
      <c r="P2" s="7">
        <v>45813</v>
      </c>
      <c r="Q2" s="8">
        <v>45821</v>
      </c>
      <c r="R2" s="8">
        <v>45823</v>
      </c>
      <c r="S2" s="8">
        <v>45824</v>
      </c>
      <c r="T2" s="8">
        <v>45825</v>
      </c>
      <c r="U2" s="8">
        <v>45828</v>
      </c>
      <c r="V2" s="8">
        <v>45831</v>
      </c>
      <c r="W2" s="8">
        <v>45840</v>
      </c>
      <c r="X2" s="7">
        <v>45841</v>
      </c>
      <c r="Y2" s="8">
        <v>45842</v>
      </c>
      <c r="Z2" s="8">
        <v>45845</v>
      </c>
      <c r="AA2" s="7">
        <v>45846</v>
      </c>
      <c r="AB2" s="8">
        <v>45849</v>
      </c>
      <c r="AC2" s="7">
        <v>45850</v>
      </c>
      <c r="AD2" s="8">
        <v>45852</v>
      </c>
      <c r="AE2" s="7">
        <v>45855</v>
      </c>
      <c r="AF2" s="7">
        <v>45856</v>
      </c>
      <c r="AG2" s="7">
        <v>45859</v>
      </c>
      <c r="AH2" s="8">
        <v>45863</v>
      </c>
      <c r="AI2" s="8">
        <v>45869</v>
      </c>
      <c r="AJ2" s="8">
        <v>45870</v>
      </c>
      <c r="AK2" s="8">
        <v>45878</v>
      </c>
      <c r="AL2" s="8">
        <v>45883</v>
      </c>
      <c r="AM2" s="8">
        <v>45894</v>
      </c>
      <c r="AN2" s="7">
        <v>45901</v>
      </c>
      <c r="AO2" s="8">
        <v>45904</v>
      </c>
      <c r="AP2" s="7">
        <v>45910</v>
      </c>
      <c r="AQ2" s="8">
        <v>45912</v>
      </c>
      <c r="AR2" s="8">
        <v>45921</v>
      </c>
      <c r="AS2" s="8">
        <v>45930</v>
      </c>
      <c r="AT2" s="8">
        <v>45931</v>
      </c>
      <c r="AU2" s="8">
        <v>45962</v>
      </c>
    </row>
    <row r="3" spans="1:90" ht="28.9" customHeight="1" thickBot="1" x14ac:dyDescent="0.3">
      <c r="A3" s="129"/>
      <c r="B3" s="130"/>
      <c r="C3" s="130"/>
      <c r="D3" s="10" t="s">
        <v>6</v>
      </c>
      <c r="E3" s="10" t="s">
        <v>7</v>
      </c>
      <c r="F3" s="10" t="s">
        <v>6</v>
      </c>
      <c r="G3" s="10" t="s">
        <v>7</v>
      </c>
      <c r="H3" s="10" t="s">
        <v>6</v>
      </c>
      <c r="I3" s="10" t="s">
        <v>7</v>
      </c>
      <c r="J3" s="10" t="s">
        <v>6</v>
      </c>
      <c r="K3" s="11" t="s">
        <v>7</v>
      </c>
      <c r="L3" s="12" t="s">
        <v>6</v>
      </c>
      <c r="M3" s="13" t="s">
        <v>7</v>
      </c>
      <c r="N3" s="12" t="s">
        <v>6</v>
      </c>
      <c r="O3" s="14" t="s">
        <v>7</v>
      </c>
      <c r="P3" s="7">
        <v>45813</v>
      </c>
      <c r="Q3" s="8">
        <v>45822</v>
      </c>
      <c r="R3" s="8">
        <v>45823</v>
      </c>
      <c r="S3" s="8">
        <v>45824</v>
      </c>
      <c r="T3" s="8">
        <v>45827</v>
      </c>
      <c r="U3" s="8">
        <v>45830</v>
      </c>
      <c r="V3" s="8">
        <v>45834</v>
      </c>
      <c r="W3" s="8">
        <v>45840</v>
      </c>
      <c r="X3" s="7">
        <v>45841</v>
      </c>
      <c r="Y3" s="8">
        <v>45844</v>
      </c>
      <c r="Z3" s="8">
        <v>45845</v>
      </c>
      <c r="AA3" s="7">
        <v>45848</v>
      </c>
      <c r="AB3" s="8">
        <v>45849</v>
      </c>
      <c r="AC3" s="7">
        <v>45851</v>
      </c>
      <c r="AD3" s="8">
        <v>45854</v>
      </c>
      <c r="AE3" s="7">
        <v>45855</v>
      </c>
      <c r="AF3" s="7">
        <v>45858</v>
      </c>
      <c r="AG3" s="7">
        <v>45862</v>
      </c>
      <c r="AH3" s="8">
        <v>45868</v>
      </c>
      <c r="AI3" s="8">
        <v>45869</v>
      </c>
      <c r="AJ3" s="8">
        <v>45877</v>
      </c>
      <c r="AK3" s="8">
        <v>45882</v>
      </c>
      <c r="AL3" s="8">
        <v>45893</v>
      </c>
      <c r="AM3" s="8">
        <v>45900</v>
      </c>
      <c r="AN3" s="7">
        <v>45903</v>
      </c>
      <c r="AO3" s="8">
        <v>45909</v>
      </c>
      <c r="AP3" s="7">
        <v>45911</v>
      </c>
      <c r="AQ3" s="8">
        <v>45920</v>
      </c>
      <c r="AR3" s="8">
        <v>45929</v>
      </c>
      <c r="AS3" s="8">
        <v>45930</v>
      </c>
      <c r="AT3" s="8">
        <v>45961</v>
      </c>
      <c r="AU3" s="8">
        <v>46020</v>
      </c>
    </row>
    <row r="4" spans="1:90" x14ac:dyDescent="0.25">
      <c r="A4" s="123" t="s">
        <v>8</v>
      </c>
      <c r="B4" s="123"/>
      <c r="C4" s="123"/>
      <c r="D4" s="15">
        <v>7500</v>
      </c>
      <c r="E4" s="16">
        <f>D4+1600</f>
        <v>9100</v>
      </c>
      <c r="F4" s="17">
        <v>9000</v>
      </c>
      <c r="G4" s="16">
        <f>F4+1600</f>
        <v>10600</v>
      </c>
      <c r="H4" s="17">
        <v>9000</v>
      </c>
      <c r="I4" s="16">
        <f>H4+1700</f>
        <v>10700</v>
      </c>
      <c r="J4" s="18">
        <v>8000</v>
      </c>
      <c r="K4" s="18">
        <f>J4+1700</f>
        <v>9700</v>
      </c>
      <c r="L4" s="19">
        <v>7500</v>
      </c>
      <c r="M4" s="19">
        <f>L4+1700</f>
        <v>9200</v>
      </c>
      <c r="N4" s="19">
        <v>8500</v>
      </c>
      <c r="O4" s="20">
        <f>N4+1700</f>
        <v>10200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</row>
    <row r="5" spans="1:90" ht="22.15" customHeight="1" x14ac:dyDescent="0.25">
      <c r="A5" s="124" t="s">
        <v>6</v>
      </c>
      <c r="B5" s="124"/>
      <c r="C5" s="124"/>
      <c r="D5" s="15"/>
      <c r="E5" s="16"/>
      <c r="F5" s="17"/>
      <c r="G5" s="16"/>
      <c r="H5" s="17"/>
      <c r="I5" s="16"/>
      <c r="J5" s="22"/>
      <c r="K5" s="18"/>
      <c r="L5" s="19"/>
      <c r="M5" s="19"/>
      <c r="N5" s="19"/>
      <c r="O5" s="19"/>
      <c r="P5" s="19">
        <f>INDEX([1]Лист2!$A$1:$HH$2,2,MATCH(P3,[1]Лист2!$A$1:$HH$1,))</f>
        <v>10500</v>
      </c>
      <c r="Q5" s="19">
        <f>INDEX([2]Лист2!$A$1:$HH$2,2,MATCH(Q3,[2]Лист2!$A$1:$HH$1,))</f>
        <v>14500</v>
      </c>
      <c r="R5" s="19">
        <f>INDEX([2]Лист2!$A$1:$HH$2,2,MATCH(R3,[2]Лист2!$A$1:$HH$1,))</f>
        <v>13500</v>
      </c>
      <c r="S5" s="19">
        <f>INDEX([2]Лист2!$A$1:$HH$2,2,MATCH(S3,[2]Лист2!$A$1:$HH$1,))</f>
        <v>12500</v>
      </c>
      <c r="T5" s="19">
        <f>INDEX([2]Лист2!$A$1:$HH$2,2,MATCH(T3,[2]Лист2!$A$1:$HH$1,))</f>
        <v>13500</v>
      </c>
      <c r="U5" s="19">
        <f>INDEX([2]Лист2!$A$1:$HH$2,2,MATCH(U3,[2]Лист2!$A$1:$HH$1,))</f>
        <v>12500</v>
      </c>
      <c r="V5" s="19">
        <f>INDEX([2]Лист2!$A$1:$HH$2,2,MATCH(V3,[2]Лист2!$A$1:$HH$1,))</f>
        <v>12500</v>
      </c>
      <c r="W5" s="19">
        <f>INDEX([2]Лист2!$A$1:$HH$2,2,MATCH(W3,[2]Лист2!$A$1:$HH$1,))</f>
        <v>12500</v>
      </c>
      <c r="X5" s="19">
        <f>INDEX([2]Лист2!$A$1:$HH$2,2,MATCH(X3,[2]Лист2!$A$1:$HH$1,))</f>
        <v>14500</v>
      </c>
      <c r="Y5" s="19">
        <f>INDEX([2]Лист2!$A$1:$HH$2,2,MATCH(Y3,[2]Лист2!$A$1:$HH$1,))</f>
        <v>14500</v>
      </c>
      <c r="Z5" s="19">
        <f>INDEX([2]Лист2!$A$1:$HH$2,2,MATCH(Z3,[2]Лист2!$A$1:$HH$1,))</f>
        <v>14500</v>
      </c>
      <c r="AA5" s="19">
        <f>INDEX([2]Лист2!$A$1:$HH$2,2,MATCH(AA3,[2]Лист2!$A$1:$HH$1,))</f>
        <v>14500</v>
      </c>
      <c r="AB5" s="19">
        <f>INDEX([2]Лист2!$A$1:$HH$2,2,MATCH(AB3,[2]Лист2!$A$1:$HH$1,))</f>
        <v>14500</v>
      </c>
      <c r="AC5" s="19">
        <f>INDEX([2]Лист2!$A$1:$HH$2,2,MATCH(AC3,[2]Лист2!$A$1:$HH$1,))</f>
        <v>14500</v>
      </c>
      <c r="AD5" s="19">
        <f>INDEX([2]Лист2!$A$1:$HH$2,2,MATCH(AD3,[2]Лист2!$A$1:$HH$1,))</f>
        <v>14500</v>
      </c>
      <c r="AE5" s="19">
        <f>INDEX([2]Лист2!$A$1:$HH$2,2,MATCH(AE3,[2]Лист2!$A$1:$HH$1,))</f>
        <v>14500</v>
      </c>
      <c r="AF5" s="19">
        <f>INDEX([2]Лист2!$A$1:$HH$2,2,MATCH(AF3,[2]Лист2!$A$1:$HH$1,))</f>
        <v>14500</v>
      </c>
      <c r="AG5" s="19">
        <f>INDEX([2]Лист2!$A$1:$HH$2,2,MATCH(AG3,[2]Лист2!$A$1:$HH$1,))</f>
        <v>14500</v>
      </c>
      <c r="AH5" s="19">
        <f>INDEX([2]Лист2!$A$1:$HH$2,2,MATCH(AH3,[2]Лист2!$A$1:$HH$1,))</f>
        <v>13500</v>
      </c>
      <c r="AI5" s="19">
        <f>INDEX([2]Лист2!$A$1:$HH$2,2,MATCH(AI3,[2]Лист2!$A$1:$HH$1,))</f>
        <v>13500</v>
      </c>
      <c r="AJ5" s="19">
        <f>INDEX([2]Лист2!$A$1:$HH$2,2,MATCH(AJ3,[2]Лист2!$A$1:$HH$1,))</f>
        <v>13500</v>
      </c>
      <c r="AK5" s="19">
        <f>INDEX([2]Лист2!$A$1:$HH$2,2,MATCH(AK3,[2]Лист2!$A$1:$HH$1,))</f>
        <v>13500</v>
      </c>
      <c r="AL5" s="19">
        <f>INDEX([2]Лист2!$A$1:$HH$2,2,MATCH(AL3,[2]Лист2!$A$1:$HH$1,))</f>
        <v>12500</v>
      </c>
      <c r="AM5" s="19">
        <f>INDEX([2]Лист2!$A$1:$HH$2,2,MATCH(AM3,[2]Лист2!$A$1:$HH$1,))</f>
        <v>11500</v>
      </c>
      <c r="AN5" s="19">
        <f>INDEX([2]Лист2!$A$1:$HH$2,2,MATCH(AN3,[2]Лист2!$A$1:$HH$1,))</f>
        <v>12500</v>
      </c>
      <c r="AO5" s="19">
        <f>INDEX([2]Лист2!$A$1:$HH$2,2,MATCH(AO3,[2]Лист2!$A$1:$HH$1,))</f>
        <v>13500</v>
      </c>
      <c r="AP5" s="19">
        <f>INDEX([2]Лист2!$A$1:$HH$2,2,MATCH(AP3,[2]Лист2!$A$1:$HH$1,))</f>
        <v>12500</v>
      </c>
      <c r="AQ5" s="19">
        <f>INDEX([2]Лист2!$A$1:$HH$2,2,MATCH(AQ3,[2]Лист2!$A$1:$HH$1,))</f>
        <v>11500</v>
      </c>
      <c r="AR5" s="19">
        <f>INDEX([2]Лист2!$A$1:$HH$2,2,MATCH(AR3,[2]Лист2!$A$1:$HH$1,))</f>
        <v>10500</v>
      </c>
      <c r="AS5" s="19">
        <f>INDEX([2]Лист2!$A$1:$HH$2,2,MATCH(AS3,[2]Лист2!$A$1:$HH$1,))</f>
        <v>6000</v>
      </c>
      <c r="AT5" s="19">
        <f>INDEX([2]Лист2!$A$1:$HH$2,2,MATCH(AT3,[2]Лист2!$A$1:$HH$1,))</f>
        <v>6000</v>
      </c>
      <c r="AU5" s="19">
        <f>INDEX([2]Лист2!$A$1:$HH$2,2,MATCH(AU3,[2]Лист2!$A$1:$HH$1,))</f>
        <v>6000</v>
      </c>
    </row>
    <row r="6" spans="1:90" ht="22.15" customHeight="1" x14ac:dyDescent="0.25">
      <c r="A6" s="124" t="s">
        <v>7</v>
      </c>
      <c r="B6" s="124"/>
      <c r="C6" s="124"/>
      <c r="D6" s="15"/>
      <c r="E6" s="16"/>
      <c r="F6" s="17"/>
      <c r="G6" s="16"/>
      <c r="H6" s="17"/>
      <c r="I6" s="16"/>
      <c r="J6" s="22"/>
      <c r="K6" s="18"/>
      <c r="L6" s="19"/>
      <c r="M6" s="19"/>
      <c r="N6" s="19"/>
      <c r="O6" s="19"/>
      <c r="P6" s="23">
        <f>P5+1700</f>
        <v>12200</v>
      </c>
      <c r="Q6" s="23">
        <f t="shared" ref="Q6:AR6" si="0">Q5+1700</f>
        <v>16200</v>
      </c>
      <c r="R6" s="23">
        <f t="shared" si="0"/>
        <v>15200</v>
      </c>
      <c r="S6" s="23">
        <f t="shared" si="0"/>
        <v>14200</v>
      </c>
      <c r="T6" s="23">
        <f t="shared" si="0"/>
        <v>15200</v>
      </c>
      <c r="U6" s="23">
        <f t="shared" si="0"/>
        <v>14200</v>
      </c>
      <c r="V6" s="23">
        <f t="shared" si="0"/>
        <v>14200</v>
      </c>
      <c r="W6" s="23">
        <f t="shared" si="0"/>
        <v>14200</v>
      </c>
      <c r="X6" s="23">
        <f t="shared" si="0"/>
        <v>16200</v>
      </c>
      <c r="Y6" s="23">
        <f t="shared" si="0"/>
        <v>16200</v>
      </c>
      <c r="Z6" s="23">
        <f t="shared" si="0"/>
        <v>16200</v>
      </c>
      <c r="AA6" s="23">
        <f t="shared" si="0"/>
        <v>16200</v>
      </c>
      <c r="AB6" s="23">
        <f t="shared" si="0"/>
        <v>16200</v>
      </c>
      <c r="AC6" s="23">
        <f t="shared" si="0"/>
        <v>16200</v>
      </c>
      <c r="AD6" s="23">
        <f t="shared" si="0"/>
        <v>16200</v>
      </c>
      <c r="AE6" s="23">
        <f t="shared" si="0"/>
        <v>16200</v>
      </c>
      <c r="AF6" s="23">
        <f t="shared" si="0"/>
        <v>16200</v>
      </c>
      <c r="AG6" s="23">
        <f t="shared" si="0"/>
        <v>16200</v>
      </c>
      <c r="AH6" s="23">
        <f t="shared" si="0"/>
        <v>15200</v>
      </c>
      <c r="AI6" s="23">
        <f t="shared" si="0"/>
        <v>15200</v>
      </c>
      <c r="AJ6" s="23">
        <f t="shared" si="0"/>
        <v>15200</v>
      </c>
      <c r="AK6" s="23">
        <f t="shared" si="0"/>
        <v>15200</v>
      </c>
      <c r="AL6" s="23">
        <f t="shared" si="0"/>
        <v>14200</v>
      </c>
      <c r="AM6" s="23">
        <f t="shared" si="0"/>
        <v>13200</v>
      </c>
      <c r="AN6" s="23">
        <f t="shared" si="0"/>
        <v>14200</v>
      </c>
      <c r="AO6" s="23">
        <f t="shared" si="0"/>
        <v>15200</v>
      </c>
      <c r="AP6" s="23">
        <f t="shared" si="0"/>
        <v>14200</v>
      </c>
      <c r="AQ6" s="23">
        <f t="shared" si="0"/>
        <v>13200</v>
      </c>
      <c r="AR6" s="23">
        <f t="shared" si="0"/>
        <v>12200</v>
      </c>
      <c r="AS6" s="23">
        <f t="shared" ref="AS6:AU6" si="1">AS5+1600</f>
        <v>7600</v>
      </c>
      <c r="AT6" s="23">
        <f t="shared" si="1"/>
        <v>7600</v>
      </c>
      <c r="AU6" s="23">
        <f t="shared" si="1"/>
        <v>7600</v>
      </c>
    </row>
    <row r="7" spans="1:90" ht="23.45" customHeight="1" x14ac:dyDescent="0.25">
      <c r="A7" s="115" t="s">
        <v>9</v>
      </c>
      <c r="B7" s="115"/>
      <c r="C7" s="115"/>
      <c r="D7" s="24">
        <f>D4+1000</f>
        <v>8500</v>
      </c>
      <c r="E7" s="25">
        <f>D7+1600</f>
        <v>10100</v>
      </c>
      <c r="F7" s="26">
        <f>F4+1000</f>
        <v>10000</v>
      </c>
      <c r="G7" s="25">
        <f>F7+1600</f>
        <v>11600</v>
      </c>
      <c r="H7" s="26">
        <f>H4+1000</f>
        <v>10000</v>
      </c>
      <c r="I7" s="16">
        <f t="shared" ref="I7:K28" si="2">H7+1700</f>
        <v>11700</v>
      </c>
      <c r="J7" s="26">
        <f>J4+1000</f>
        <v>9000</v>
      </c>
      <c r="K7" s="18">
        <f t="shared" si="2"/>
        <v>10700</v>
      </c>
      <c r="L7" s="23">
        <f>L4+1000</f>
        <v>8500</v>
      </c>
      <c r="M7" s="23">
        <f t="shared" ref="M7:M28" si="3">L7+1700</f>
        <v>10200</v>
      </c>
      <c r="N7" s="23">
        <f>N4+1000</f>
        <v>9500</v>
      </c>
      <c r="O7" s="23">
        <f t="shared" ref="O7:O28" si="4">N7+1700</f>
        <v>11200</v>
      </c>
      <c r="P7" s="27"/>
      <c r="Q7" s="27"/>
      <c r="R7" s="27"/>
      <c r="S7" s="27"/>
      <c r="T7" s="28"/>
      <c r="U7" s="28"/>
      <c r="V7" s="28"/>
      <c r="W7" s="28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</row>
    <row r="8" spans="1:90" ht="27.6" customHeight="1" x14ac:dyDescent="0.25">
      <c r="A8" s="116" t="s">
        <v>6</v>
      </c>
      <c r="B8" s="116"/>
      <c r="C8" s="116"/>
      <c r="D8" s="24"/>
      <c r="E8" s="25"/>
      <c r="F8" s="26"/>
      <c r="G8" s="25"/>
      <c r="H8" s="26"/>
      <c r="I8" s="16"/>
      <c r="J8" s="26"/>
      <c r="K8" s="18"/>
      <c r="L8" s="23"/>
      <c r="M8" s="23"/>
      <c r="N8" s="23"/>
      <c r="O8" s="23"/>
      <c r="P8" s="23">
        <f>P5+1000</f>
        <v>11500</v>
      </c>
      <c r="Q8" s="29">
        <f>Q5+2500</f>
        <v>17000</v>
      </c>
      <c r="R8" s="29">
        <f t="shared" ref="R8:AR8" si="5">R5+2500</f>
        <v>16000</v>
      </c>
      <c r="S8" s="29">
        <f t="shared" si="5"/>
        <v>15000</v>
      </c>
      <c r="T8" s="29">
        <f t="shared" si="5"/>
        <v>16000</v>
      </c>
      <c r="U8" s="23">
        <f t="shared" si="5"/>
        <v>15000</v>
      </c>
      <c r="V8" s="23">
        <f t="shared" si="5"/>
        <v>15000</v>
      </c>
      <c r="W8" s="23">
        <f t="shared" si="5"/>
        <v>15000</v>
      </c>
      <c r="X8" s="23">
        <f t="shared" si="5"/>
        <v>17000</v>
      </c>
      <c r="Y8" s="23">
        <f t="shared" si="5"/>
        <v>17000</v>
      </c>
      <c r="Z8" s="23">
        <f t="shared" si="5"/>
        <v>17000</v>
      </c>
      <c r="AA8" s="23">
        <f t="shared" si="5"/>
        <v>17000</v>
      </c>
      <c r="AB8" s="23">
        <f t="shared" si="5"/>
        <v>17000</v>
      </c>
      <c r="AC8" s="23">
        <f t="shared" si="5"/>
        <v>17000</v>
      </c>
      <c r="AD8" s="23">
        <f t="shared" si="5"/>
        <v>17000</v>
      </c>
      <c r="AE8" s="23">
        <f t="shared" si="5"/>
        <v>17000</v>
      </c>
      <c r="AF8" s="23">
        <f t="shared" si="5"/>
        <v>17000</v>
      </c>
      <c r="AG8" s="23">
        <f t="shared" si="5"/>
        <v>17000</v>
      </c>
      <c r="AH8" s="23">
        <f t="shared" si="5"/>
        <v>16000</v>
      </c>
      <c r="AI8" s="23">
        <f t="shared" si="5"/>
        <v>16000</v>
      </c>
      <c r="AJ8" s="23">
        <f t="shared" si="5"/>
        <v>16000</v>
      </c>
      <c r="AK8" s="23">
        <f t="shared" si="5"/>
        <v>16000</v>
      </c>
      <c r="AL8" s="23">
        <f t="shared" si="5"/>
        <v>15000</v>
      </c>
      <c r="AM8" s="23">
        <f t="shared" si="5"/>
        <v>14000</v>
      </c>
      <c r="AN8" s="23">
        <f t="shared" si="5"/>
        <v>15000</v>
      </c>
      <c r="AO8" s="23">
        <f t="shared" si="5"/>
        <v>16000</v>
      </c>
      <c r="AP8" s="23">
        <f t="shared" si="5"/>
        <v>15000</v>
      </c>
      <c r="AQ8" s="23">
        <f t="shared" si="5"/>
        <v>14000</v>
      </c>
      <c r="AR8" s="23">
        <f t="shared" si="5"/>
        <v>13000</v>
      </c>
      <c r="AS8" s="23">
        <f t="shared" ref="AS8:AU8" si="6">AS5+1000</f>
        <v>7000</v>
      </c>
      <c r="AT8" s="23">
        <f t="shared" si="6"/>
        <v>7000</v>
      </c>
      <c r="AU8" s="23">
        <f t="shared" si="6"/>
        <v>7000</v>
      </c>
    </row>
    <row r="9" spans="1:90" ht="27.6" customHeight="1" x14ac:dyDescent="0.25">
      <c r="A9" s="116" t="s">
        <v>7</v>
      </c>
      <c r="B9" s="116"/>
      <c r="C9" s="116"/>
      <c r="D9" s="24"/>
      <c r="E9" s="25"/>
      <c r="F9" s="26"/>
      <c r="G9" s="25"/>
      <c r="H9" s="26"/>
      <c r="I9" s="16"/>
      <c r="J9" s="26"/>
      <c r="K9" s="18"/>
      <c r="L9" s="23"/>
      <c r="M9" s="23"/>
      <c r="N9" s="23"/>
      <c r="O9" s="23"/>
      <c r="P9" s="23">
        <f>P8+1700</f>
        <v>13200</v>
      </c>
      <c r="Q9" s="29">
        <f>Q8+1700</f>
        <v>18700</v>
      </c>
      <c r="R9" s="29">
        <f t="shared" ref="R9:AR9" si="7">R8+1700</f>
        <v>17700</v>
      </c>
      <c r="S9" s="29">
        <f t="shared" si="7"/>
        <v>16700</v>
      </c>
      <c r="T9" s="29">
        <f t="shared" si="7"/>
        <v>17700</v>
      </c>
      <c r="U9" s="23">
        <f t="shared" si="7"/>
        <v>16700</v>
      </c>
      <c r="V9" s="23">
        <f t="shared" si="7"/>
        <v>16700</v>
      </c>
      <c r="W9" s="23">
        <f t="shared" si="7"/>
        <v>16700</v>
      </c>
      <c r="X9" s="23">
        <f t="shared" si="7"/>
        <v>18700</v>
      </c>
      <c r="Y9" s="23">
        <f t="shared" si="7"/>
        <v>18700</v>
      </c>
      <c r="Z9" s="23">
        <f t="shared" si="7"/>
        <v>18700</v>
      </c>
      <c r="AA9" s="23">
        <f t="shared" si="7"/>
        <v>18700</v>
      </c>
      <c r="AB9" s="23">
        <f t="shared" si="7"/>
        <v>18700</v>
      </c>
      <c r="AC9" s="23">
        <f t="shared" si="7"/>
        <v>18700</v>
      </c>
      <c r="AD9" s="23">
        <f t="shared" si="7"/>
        <v>18700</v>
      </c>
      <c r="AE9" s="23">
        <f t="shared" si="7"/>
        <v>18700</v>
      </c>
      <c r="AF9" s="23">
        <f t="shared" si="7"/>
        <v>18700</v>
      </c>
      <c r="AG9" s="23">
        <f t="shared" si="7"/>
        <v>18700</v>
      </c>
      <c r="AH9" s="23">
        <f t="shared" si="7"/>
        <v>17700</v>
      </c>
      <c r="AI9" s="23">
        <f t="shared" si="7"/>
        <v>17700</v>
      </c>
      <c r="AJ9" s="23">
        <f t="shared" si="7"/>
        <v>17700</v>
      </c>
      <c r="AK9" s="23">
        <f t="shared" si="7"/>
        <v>17700</v>
      </c>
      <c r="AL9" s="23">
        <f t="shared" si="7"/>
        <v>16700</v>
      </c>
      <c r="AM9" s="23">
        <f t="shared" si="7"/>
        <v>15700</v>
      </c>
      <c r="AN9" s="23">
        <f t="shared" si="7"/>
        <v>16700</v>
      </c>
      <c r="AO9" s="23">
        <f t="shared" si="7"/>
        <v>17700</v>
      </c>
      <c r="AP9" s="23">
        <f t="shared" si="7"/>
        <v>16700</v>
      </c>
      <c r="AQ9" s="23">
        <f t="shared" si="7"/>
        <v>15700</v>
      </c>
      <c r="AR9" s="23">
        <f t="shared" si="7"/>
        <v>14700</v>
      </c>
      <c r="AS9" s="23">
        <f t="shared" ref="AS9:AU9" si="8">AS8+1600</f>
        <v>8600</v>
      </c>
      <c r="AT9" s="23">
        <f t="shared" si="8"/>
        <v>8600</v>
      </c>
      <c r="AU9" s="23">
        <f t="shared" si="8"/>
        <v>8600</v>
      </c>
    </row>
    <row r="10" spans="1:90" x14ac:dyDescent="0.25">
      <c r="A10" s="120" t="s">
        <v>10</v>
      </c>
      <c r="B10" s="121"/>
      <c r="C10" s="122"/>
      <c r="D10" s="30">
        <f>D4+1500</f>
        <v>9000</v>
      </c>
      <c r="E10" s="31">
        <f t="shared" ref="E10:E28" si="9">D10+1600</f>
        <v>10600</v>
      </c>
      <c r="F10" s="32">
        <f>F4+1500</f>
        <v>10500</v>
      </c>
      <c r="G10" s="31">
        <f t="shared" ref="G10:G28" si="10">F10+1600</f>
        <v>12100</v>
      </c>
      <c r="H10" s="32">
        <f>H4+1500</f>
        <v>10500</v>
      </c>
      <c r="I10" s="33">
        <f t="shared" si="2"/>
        <v>12200</v>
      </c>
      <c r="J10" s="32">
        <f>J4+1500</f>
        <v>9500</v>
      </c>
      <c r="K10" s="34">
        <f t="shared" si="2"/>
        <v>11200</v>
      </c>
      <c r="L10" s="35">
        <f>L7+500</f>
        <v>9000</v>
      </c>
      <c r="M10" s="35">
        <f t="shared" si="3"/>
        <v>10700</v>
      </c>
      <c r="N10" s="35">
        <f>N7+500</f>
        <v>10000</v>
      </c>
      <c r="O10" s="35">
        <f t="shared" si="4"/>
        <v>11700</v>
      </c>
      <c r="P10" s="27"/>
      <c r="Q10" s="27"/>
      <c r="R10" s="27"/>
      <c r="S10" s="27"/>
      <c r="T10" s="28"/>
      <c r="U10" s="28"/>
      <c r="V10" s="28"/>
      <c r="W10" s="28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</row>
    <row r="11" spans="1:90" ht="27.6" customHeight="1" x14ac:dyDescent="0.25">
      <c r="A11" s="116" t="s">
        <v>6</v>
      </c>
      <c r="B11" s="116"/>
      <c r="C11" s="116"/>
      <c r="D11" s="24"/>
      <c r="E11" s="25"/>
      <c r="F11" s="26"/>
      <c r="G11" s="25"/>
      <c r="H11" s="26"/>
      <c r="I11" s="16"/>
      <c r="J11" s="26"/>
      <c r="K11" s="18"/>
      <c r="L11" s="23"/>
      <c r="M11" s="23"/>
      <c r="N11" s="23"/>
      <c r="O11" s="23"/>
      <c r="P11" s="23">
        <f>P5+1500</f>
        <v>12000</v>
      </c>
      <c r="Q11" s="29">
        <f>Q5+1000</f>
        <v>15500</v>
      </c>
      <c r="R11" s="29">
        <f t="shared" ref="R11:AR11" si="11">R5+1000</f>
        <v>14500</v>
      </c>
      <c r="S11" s="29">
        <f t="shared" si="11"/>
        <v>13500</v>
      </c>
      <c r="T11" s="29">
        <f t="shared" si="11"/>
        <v>14500</v>
      </c>
      <c r="U11" s="23">
        <f t="shared" si="11"/>
        <v>13500</v>
      </c>
      <c r="V11" s="23">
        <f t="shared" si="11"/>
        <v>13500</v>
      </c>
      <c r="W11" s="23">
        <f t="shared" si="11"/>
        <v>13500</v>
      </c>
      <c r="X11" s="23">
        <f t="shared" si="11"/>
        <v>15500</v>
      </c>
      <c r="Y11" s="23">
        <f t="shared" si="11"/>
        <v>15500</v>
      </c>
      <c r="Z11" s="23">
        <f t="shared" si="11"/>
        <v>15500</v>
      </c>
      <c r="AA11" s="23">
        <f t="shared" si="11"/>
        <v>15500</v>
      </c>
      <c r="AB11" s="23">
        <f t="shared" si="11"/>
        <v>15500</v>
      </c>
      <c r="AC11" s="23">
        <f t="shared" si="11"/>
        <v>15500</v>
      </c>
      <c r="AD11" s="23">
        <f t="shared" si="11"/>
        <v>15500</v>
      </c>
      <c r="AE11" s="23">
        <f t="shared" si="11"/>
        <v>15500</v>
      </c>
      <c r="AF11" s="23">
        <f t="shared" si="11"/>
        <v>15500</v>
      </c>
      <c r="AG11" s="23">
        <f t="shared" si="11"/>
        <v>15500</v>
      </c>
      <c r="AH11" s="23">
        <f t="shared" si="11"/>
        <v>14500</v>
      </c>
      <c r="AI11" s="23">
        <f t="shared" si="11"/>
        <v>14500</v>
      </c>
      <c r="AJ11" s="23">
        <f t="shared" si="11"/>
        <v>14500</v>
      </c>
      <c r="AK11" s="23">
        <f t="shared" si="11"/>
        <v>14500</v>
      </c>
      <c r="AL11" s="23">
        <f t="shared" si="11"/>
        <v>13500</v>
      </c>
      <c r="AM11" s="23">
        <f t="shared" si="11"/>
        <v>12500</v>
      </c>
      <c r="AN11" s="23">
        <f t="shared" si="11"/>
        <v>13500</v>
      </c>
      <c r="AO11" s="23">
        <f t="shared" si="11"/>
        <v>14500</v>
      </c>
      <c r="AP11" s="23">
        <f t="shared" si="11"/>
        <v>13500</v>
      </c>
      <c r="AQ11" s="23">
        <f t="shared" si="11"/>
        <v>12500</v>
      </c>
      <c r="AR11" s="23">
        <f t="shared" si="11"/>
        <v>11500</v>
      </c>
      <c r="AS11" s="23">
        <f t="shared" ref="AS11:AU11" si="12">AS5+1500</f>
        <v>7500</v>
      </c>
      <c r="AT11" s="23">
        <f t="shared" si="12"/>
        <v>7500</v>
      </c>
      <c r="AU11" s="23">
        <f t="shared" si="12"/>
        <v>7500</v>
      </c>
    </row>
    <row r="12" spans="1:90" ht="27.6" customHeight="1" x14ac:dyDescent="0.25">
      <c r="A12" s="116" t="s">
        <v>7</v>
      </c>
      <c r="B12" s="116"/>
      <c r="C12" s="116"/>
      <c r="D12" s="24"/>
      <c r="E12" s="25"/>
      <c r="F12" s="26"/>
      <c r="G12" s="25"/>
      <c r="H12" s="26"/>
      <c r="I12" s="16"/>
      <c r="J12" s="26"/>
      <c r="K12" s="18"/>
      <c r="L12" s="23"/>
      <c r="M12" s="23"/>
      <c r="N12" s="23"/>
      <c r="O12" s="23"/>
      <c r="P12" s="23">
        <f>P11+1700</f>
        <v>13700</v>
      </c>
      <c r="Q12" s="29">
        <f t="shared" ref="Q12:AR12" si="13">Q11+1700</f>
        <v>17200</v>
      </c>
      <c r="R12" s="29">
        <f t="shared" si="13"/>
        <v>16200</v>
      </c>
      <c r="S12" s="29">
        <f t="shared" si="13"/>
        <v>15200</v>
      </c>
      <c r="T12" s="29">
        <f t="shared" si="13"/>
        <v>16200</v>
      </c>
      <c r="U12" s="23">
        <f t="shared" si="13"/>
        <v>15200</v>
      </c>
      <c r="V12" s="23">
        <f t="shared" si="13"/>
        <v>15200</v>
      </c>
      <c r="W12" s="23">
        <f t="shared" si="13"/>
        <v>15200</v>
      </c>
      <c r="X12" s="23">
        <f t="shared" si="13"/>
        <v>17200</v>
      </c>
      <c r="Y12" s="23">
        <f t="shared" si="13"/>
        <v>17200</v>
      </c>
      <c r="Z12" s="23">
        <f t="shared" si="13"/>
        <v>17200</v>
      </c>
      <c r="AA12" s="23">
        <f t="shared" si="13"/>
        <v>17200</v>
      </c>
      <c r="AB12" s="23">
        <f t="shared" si="13"/>
        <v>17200</v>
      </c>
      <c r="AC12" s="23">
        <f t="shared" si="13"/>
        <v>17200</v>
      </c>
      <c r="AD12" s="23">
        <f t="shared" si="13"/>
        <v>17200</v>
      </c>
      <c r="AE12" s="23">
        <f t="shared" si="13"/>
        <v>17200</v>
      </c>
      <c r="AF12" s="23">
        <f t="shared" si="13"/>
        <v>17200</v>
      </c>
      <c r="AG12" s="23">
        <f t="shared" si="13"/>
        <v>17200</v>
      </c>
      <c r="AH12" s="23">
        <f t="shared" si="13"/>
        <v>16200</v>
      </c>
      <c r="AI12" s="23">
        <f t="shared" si="13"/>
        <v>16200</v>
      </c>
      <c r="AJ12" s="23">
        <f t="shared" si="13"/>
        <v>16200</v>
      </c>
      <c r="AK12" s="23">
        <f t="shared" si="13"/>
        <v>16200</v>
      </c>
      <c r="AL12" s="23">
        <f t="shared" si="13"/>
        <v>15200</v>
      </c>
      <c r="AM12" s="23">
        <f t="shared" si="13"/>
        <v>14200</v>
      </c>
      <c r="AN12" s="23">
        <f t="shared" si="13"/>
        <v>15200</v>
      </c>
      <c r="AO12" s="23">
        <f t="shared" si="13"/>
        <v>16200</v>
      </c>
      <c r="AP12" s="23">
        <f t="shared" si="13"/>
        <v>15200</v>
      </c>
      <c r="AQ12" s="23">
        <f t="shared" si="13"/>
        <v>14200</v>
      </c>
      <c r="AR12" s="23">
        <f t="shared" si="13"/>
        <v>13200</v>
      </c>
      <c r="AS12" s="23">
        <f t="shared" ref="AS12:AU12" si="14">AS11+1600</f>
        <v>9100</v>
      </c>
      <c r="AT12" s="23">
        <f t="shared" si="14"/>
        <v>9100</v>
      </c>
      <c r="AU12" s="23">
        <f t="shared" si="14"/>
        <v>9100</v>
      </c>
    </row>
    <row r="13" spans="1:90" ht="22.9" customHeight="1" x14ac:dyDescent="0.25">
      <c r="A13" s="119" t="s">
        <v>11</v>
      </c>
      <c r="B13" s="119"/>
      <c r="C13" s="119"/>
      <c r="D13" s="30">
        <f>D4+2500</f>
        <v>10000</v>
      </c>
      <c r="E13" s="31">
        <f t="shared" si="9"/>
        <v>11600</v>
      </c>
      <c r="F13" s="32">
        <f>F4+2500</f>
        <v>11500</v>
      </c>
      <c r="G13" s="31">
        <f t="shared" si="10"/>
        <v>13100</v>
      </c>
      <c r="H13" s="32">
        <f>H4+2500</f>
        <v>11500</v>
      </c>
      <c r="I13" s="33">
        <f t="shared" si="2"/>
        <v>13200</v>
      </c>
      <c r="J13" s="32">
        <f>J4+2500</f>
        <v>10500</v>
      </c>
      <c r="K13" s="34">
        <f t="shared" si="2"/>
        <v>12200</v>
      </c>
      <c r="L13" s="35">
        <f>L10+1000</f>
        <v>10000</v>
      </c>
      <c r="M13" s="35">
        <f t="shared" si="3"/>
        <v>11700</v>
      </c>
      <c r="N13" s="35">
        <f>N10+1000</f>
        <v>11000</v>
      </c>
      <c r="O13" s="35">
        <f t="shared" si="4"/>
        <v>12700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</row>
    <row r="14" spans="1:90" ht="27.6" customHeight="1" x14ac:dyDescent="0.25">
      <c r="A14" s="116" t="s">
        <v>6</v>
      </c>
      <c r="B14" s="116"/>
      <c r="C14" s="116"/>
      <c r="D14" s="24"/>
      <c r="E14" s="25"/>
      <c r="F14" s="26"/>
      <c r="G14" s="25"/>
      <c r="H14" s="26"/>
      <c r="I14" s="16"/>
      <c r="J14" s="26"/>
      <c r="K14" s="18"/>
      <c r="L14" s="23"/>
      <c r="M14" s="23"/>
      <c r="N14" s="23"/>
      <c r="O14" s="23"/>
      <c r="P14" s="23">
        <f>P5+2500</f>
        <v>13000</v>
      </c>
      <c r="Q14" s="23">
        <f>Q5+3500</f>
        <v>18000</v>
      </c>
      <c r="R14" s="23">
        <f t="shared" ref="R14:AR14" si="15">R5+3500</f>
        <v>17000</v>
      </c>
      <c r="S14" s="23">
        <f t="shared" si="15"/>
        <v>16000</v>
      </c>
      <c r="T14" s="23">
        <f t="shared" si="15"/>
        <v>17000</v>
      </c>
      <c r="U14" s="23">
        <f t="shared" si="15"/>
        <v>16000</v>
      </c>
      <c r="V14" s="23">
        <f t="shared" si="15"/>
        <v>16000</v>
      </c>
      <c r="W14" s="23">
        <f t="shared" si="15"/>
        <v>16000</v>
      </c>
      <c r="X14" s="23">
        <f t="shared" si="15"/>
        <v>18000</v>
      </c>
      <c r="Y14" s="23">
        <f t="shared" si="15"/>
        <v>18000</v>
      </c>
      <c r="Z14" s="23">
        <f t="shared" si="15"/>
        <v>18000</v>
      </c>
      <c r="AA14" s="23">
        <f t="shared" si="15"/>
        <v>18000</v>
      </c>
      <c r="AB14" s="23">
        <f t="shared" si="15"/>
        <v>18000</v>
      </c>
      <c r="AC14" s="23">
        <f t="shared" si="15"/>
        <v>18000</v>
      </c>
      <c r="AD14" s="23">
        <f t="shared" si="15"/>
        <v>18000</v>
      </c>
      <c r="AE14" s="23">
        <f t="shared" si="15"/>
        <v>18000</v>
      </c>
      <c r="AF14" s="23">
        <f t="shared" si="15"/>
        <v>18000</v>
      </c>
      <c r="AG14" s="23">
        <f t="shared" si="15"/>
        <v>18000</v>
      </c>
      <c r="AH14" s="23">
        <f t="shared" si="15"/>
        <v>17000</v>
      </c>
      <c r="AI14" s="23">
        <f t="shared" si="15"/>
        <v>17000</v>
      </c>
      <c r="AJ14" s="23">
        <f t="shared" si="15"/>
        <v>17000</v>
      </c>
      <c r="AK14" s="23">
        <f t="shared" si="15"/>
        <v>17000</v>
      </c>
      <c r="AL14" s="23">
        <f t="shared" si="15"/>
        <v>16000</v>
      </c>
      <c r="AM14" s="23">
        <f t="shared" si="15"/>
        <v>15000</v>
      </c>
      <c r="AN14" s="23">
        <f t="shared" si="15"/>
        <v>16000</v>
      </c>
      <c r="AO14" s="23">
        <f t="shared" si="15"/>
        <v>17000</v>
      </c>
      <c r="AP14" s="23">
        <f t="shared" si="15"/>
        <v>16000</v>
      </c>
      <c r="AQ14" s="23">
        <f t="shared" si="15"/>
        <v>15000</v>
      </c>
      <c r="AR14" s="23">
        <f t="shared" si="15"/>
        <v>14000</v>
      </c>
      <c r="AS14" s="23">
        <f t="shared" ref="AS14:AU14" si="16">AS5+2500</f>
        <v>8500</v>
      </c>
      <c r="AT14" s="23">
        <f t="shared" si="16"/>
        <v>8500</v>
      </c>
      <c r="AU14" s="23">
        <f t="shared" si="16"/>
        <v>8500</v>
      </c>
    </row>
    <row r="15" spans="1:90" ht="27" customHeight="1" x14ac:dyDescent="0.25">
      <c r="A15" s="116" t="s">
        <v>7</v>
      </c>
      <c r="B15" s="116"/>
      <c r="C15" s="116"/>
      <c r="D15" s="24"/>
      <c r="E15" s="25"/>
      <c r="F15" s="26"/>
      <c r="G15" s="25"/>
      <c r="H15" s="26"/>
      <c r="I15" s="16"/>
      <c r="J15" s="26"/>
      <c r="K15" s="18"/>
      <c r="L15" s="23"/>
      <c r="M15" s="23"/>
      <c r="N15" s="23"/>
      <c r="O15" s="23"/>
      <c r="P15" s="23">
        <f>P14+1700</f>
        <v>14700</v>
      </c>
      <c r="Q15" s="23">
        <f t="shared" ref="Q15:AR15" si="17">Q14+1700</f>
        <v>19700</v>
      </c>
      <c r="R15" s="23">
        <f t="shared" si="17"/>
        <v>18700</v>
      </c>
      <c r="S15" s="23">
        <f t="shared" si="17"/>
        <v>17700</v>
      </c>
      <c r="T15" s="23">
        <f t="shared" si="17"/>
        <v>18700</v>
      </c>
      <c r="U15" s="23">
        <f t="shared" si="17"/>
        <v>17700</v>
      </c>
      <c r="V15" s="23">
        <f t="shared" si="17"/>
        <v>17700</v>
      </c>
      <c r="W15" s="23">
        <f t="shared" si="17"/>
        <v>17700</v>
      </c>
      <c r="X15" s="23">
        <f t="shared" si="17"/>
        <v>19700</v>
      </c>
      <c r="Y15" s="23">
        <f t="shared" si="17"/>
        <v>19700</v>
      </c>
      <c r="Z15" s="23">
        <f t="shared" si="17"/>
        <v>19700</v>
      </c>
      <c r="AA15" s="23">
        <f t="shared" si="17"/>
        <v>19700</v>
      </c>
      <c r="AB15" s="23">
        <f t="shared" si="17"/>
        <v>19700</v>
      </c>
      <c r="AC15" s="23">
        <f t="shared" si="17"/>
        <v>19700</v>
      </c>
      <c r="AD15" s="23">
        <f t="shared" si="17"/>
        <v>19700</v>
      </c>
      <c r="AE15" s="23">
        <f t="shared" si="17"/>
        <v>19700</v>
      </c>
      <c r="AF15" s="23">
        <f t="shared" si="17"/>
        <v>19700</v>
      </c>
      <c r="AG15" s="23">
        <f t="shared" si="17"/>
        <v>19700</v>
      </c>
      <c r="AH15" s="23">
        <f t="shared" si="17"/>
        <v>18700</v>
      </c>
      <c r="AI15" s="23">
        <f t="shared" si="17"/>
        <v>18700</v>
      </c>
      <c r="AJ15" s="23">
        <f t="shared" si="17"/>
        <v>18700</v>
      </c>
      <c r="AK15" s="23">
        <f t="shared" si="17"/>
        <v>18700</v>
      </c>
      <c r="AL15" s="23">
        <f t="shared" si="17"/>
        <v>17700</v>
      </c>
      <c r="AM15" s="23">
        <f t="shared" si="17"/>
        <v>16700</v>
      </c>
      <c r="AN15" s="23">
        <f t="shared" si="17"/>
        <v>17700</v>
      </c>
      <c r="AO15" s="23">
        <f t="shared" si="17"/>
        <v>18700</v>
      </c>
      <c r="AP15" s="23">
        <f t="shared" si="17"/>
        <v>17700</v>
      </c>
      <c r="AQ15" s="23">
        <f t="shared" si="17"/>
        <v>16700</v>
      </c>
      <c r="AR15" s="23">
        <f t="shared" si="17"/>
        <v>15700</v>
      </c>
      <c r="AS15" s="23">
        <f t="shared" ref="AS15:AU15" si="18">AS14+1600</f>
        <v>10100</v>
      </c>
      <c r="AT15" s="23">
        <f t="shared" si="18"/>
        <v>10100</v>
      </c>
      <c r="AU15" s="23">
        <f t="shared" si="18"/>
        <v>10100</v>
      </c>
    </row>
    <row r="16" spans="1:90" ht="24" customHeight="1" x14ac:dyDescent="0.25">
      <c r="A16" s="119" t="s">
        <v>12</v>
      </c>
      <c r="B16" s="119"/>
      <c r="C16" s="119"/>
      <c r="D16" s="30">
        <f>D13+500</f>
        <v>10500</v>
      </c>
      <c r="E16" s="31">
        <f t="shared" si="9"/>
        <v>12100</v>
      </c>
      <c r="F16" s="32">
        <f>F13+500</f>
        <v>12000</v>
      </c>
      <c r="G16" s="31">
        <f t="shared" si="10"/>
        <v>13600</v>
      </c>
      <c r="H16" s="32">
        <f>H13+500</f>
        <v>12000</v>
      </c>
      <c r="I16" s="33">
        <f t="shared" si="2"/>
        <v>13700</v>
      </c>
      <c r="J16" s="32">
        <f>J13+500</f>
        <v>11000</v>
      </c>
      <c r="K16" s="34">
        <f t="shared" si="2"/>
        <v>12700</v>
      </c>
      <c r="L16" s="35">
        <f>L13+500</f>
        <v>10500</v>
      </c>
      <c r="M16" s="35">
        <f t="shared" si="3"/>
        <v>12200</v>
      </c>
      <c r="N16" s="35">
        <f>N13+500</f>
        <v>11500</v>
      </c>
      <c r="O16" s="35">
        <f t="shared" si="4"/>
        <v>13200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</row>
    <row r="17" spans="1:82" ht="24" customHeight="1" x14ac:dyDescent="0.25">
      <c r="A17" s="116" t="s">
        <v>6</v>
      </c>
      <c r="B17" s="116"/>
      <c r="C17" s="116"/>
      <c r="D17" s="24"/>
      <c r="E17" s="25"/>
      <c r="F17" s="26"/>
      <c r="G17" s="25"/>
      <c r="H17" s="26"/>
      <c r="I17" s="16"/>
      <c r="J17" s="26"/>
      <c r="K17" s="18"/>
      <c r="L17" s="23"/>
      <c r="M17" s="23"/>
      <c r="N17" s="23"/>
      <c r="O17" s="23"/>
      <c r="P17" s="36">
        <f>P14+500</f>
        <v>13500</v>
      </c>
      <c r="Q17" s="23">
        <f>Q14+1000</f>
        <v>19000</v>
      </c>
      <c r="R17" s="23">
        <f t="shared" ref="R17:AR17" si="19">R14+1000</f>
        <v>18000</v>
      </c>
      <c r="S17" s="23">
        <f t="shared" si="19"/>
        <v>17000</v>
      </c>
      <c r="T17" s="23">
        <f t="shared" si="19"/>
        <v>18000</v>
      </c>
      <c r="U17" s="23">
        <f t="shared" si="19"/>
        <v>17000</v>
      </c>
      <c r="V17" s="23">
        <f t="shared" si="19"/>
        <v>17000</v>
      </c>
      <c r="W17" s="23">
        <f t="shared" si="19"/>
        <v>17000</v>
      </c>
      <c r="X17" s="23">
        <f t="shared" si="19"/>
        <v>19000</v>
      </c>
      <c r="Y17" s="23">
        <f t="shared" si="19"/>
        <v>19000</v>
      </c>
      <c r="Z17" s="23">
        <f t="shared" si="19"/>
        <v>19000</v>
      </c>
      <c r="AA17" s="23">
        <f t="shared" si="19"/>
        <v>19000</v>
      </c>
      <c r="AB17" s="23">
        <f t="shared" si="19"/>
        <v>19000</v>
      </c>
      <c r="AC17" s="23">
        <f t="shared" si="19"/>
        <v>19000</v>
      </c>
      <c r="AD17" s="23">
        <f t="shared" si="19"/>
        <v>19000</v>
      </c>
      <c r="AE17" s="23">
        <f t="shared" si="19"/>
        <v>19000</v>
      </c>
      <c r="AF17" s="23">
        <f t="shared" si="19"/>
        <v>19000</v>
      </c>
      <c r="AG17" s="23">
        <f t="shared" si="19"/>
        <v>19000</v>
      </c>
      <c r="AH17" s="23">
        <f t="shared" si="19"/>
        <v>18000</v>
      </c>
      <c r="AI17" s="23">
        <f t="shared" si="19"/>
        <v>18000</v>
      </c>
      <c r="AJ17" s="23">
        <f t="shared" si="19"/>
        <v>18000</v>
      </c>
      <c r="AK17" s="23">
        <f t="shared" si="19"/>
        <v>18000</v>
      </c>
      <c r="AL17" s="23">
        <f t="shared" si="19"/>
        <v>17000</v>
      </c>
      <c r="AM17" s="23">
        <f t="shared" si="19"/>
        <v>16000</v>
      </c>
      <c r="AN17" s="23">
        <f t="shared" si="19"/>
        <v>17000</v>
      </c>
      <c r="AO17" s="23">
        <f t="shared" si="19"/>
        <v>18000</v>
      </c>
      <c r="AP17" s="23">
        <f t="shared" si="19"/>
        <v>17000</v>
      </c>
      <c r="AQ17" s="23">
        <f t="shared" si="19"/>
        <v>16000</v>
      </c>
      <c r="AR17" s="23">
        <f t="shared" si="19"/>
        <v>15000</v>
      </c>
      <c r="AS17" s="23">
        <f t="shared" ref="AS17:AU17" si="20">AS14+500</f>
        <v>9000</v>
      </c>
      <c r="AT17" s="23">
        <f t="shared" si="20"/>
        <v>9000</v>
      </c>
      <c r="AU17" s="23">
        <f t="shared" si="20"/>
        <v>9000</v>
      </c>
    </row>
    <row r="18" spans="1:82" ht="24" customHeight="1" x14ac:dyDescent="0.25">
      <c r="A18" s="116" t="s">
        <v>7</v>
      </c>
      <c r="B18" s="116"/>
      <c r="C18" s="116"/>
      <c r="D18" s="24"/>
      <c r="E18" s="25"/>
      <c r="F18" s="26"/>
      <c r="G18" s="25"/>
      <c r="H18" s="26"/>
      <c r="I18" s="16"/>
      <c r="J18" s="26"/>
      <c r="K18" s="18"/>
      <c r="L18" s="23"/>
      <c r="M18" s="23"/>
      <c r="N18" s="23"/>
      <c r="O18" s="23"/>
      <c r="P18" s="36">
        <f>P17+1700</f>
        <v>15200</v>
      </c>
      <c r="Q18" s="23">
        <f t="shared" ref="Q18:AR18" si="21">Q17+1700</f>
        <v>20700</v>
      </c>
      <c r="R18" s="23">
        <f t="shared" si="21"/>
        <v>19700</v>
      </c>
      <c r="S18" s="23">
        <f t="shared" si="21"/>
        <v>18700</v>
      </c>
      <c r="T18" s="23">
        <f t="shared" si="21"/>
        <v>19700</v>
      </c>
      <c r="U18" s="23">
        <f t="shared" si="21"/>
        <v>18700</v>
      </c>
      <c r="V18" s="23">
        <f t="shared" si="21"/>
        <v>18700</v>
      </c>
      <c r="W18" s="23">
        <f t="shared" si="21"/>
        <v>18700</v>
      </c>
      <c r="X18" s="23">
        <f t="shared" si="21"/>
        <v>20700</v>
      </c>
      <c r="Y18" s="23">
        <f t="shared" si="21"/>
        <v>20700</v>
      </c>
      <c r="Z18" s="23">
        <f t="shared" si="21"/>
        <v>20700</v>
      </c>
      <c r="AA18" s="23">
        <f t="shared" si="21"/>
        <v>20700</v>
      </c>
      <c r="AB18" s="23">
        <f t="shared" si="21"/>
        <v>20700</v>
      </c>
      <c r="AC18" s="23">
        <f t="shared" si="21"/>
        <v>20700</v>
      </c>
      <c r="AD18" s="23">
        <f t="shared" si="21"/>
        <v>20700</v>
      </c>
      <c r="AE18" s="23">
        <f t="shared" si="21"/>
        <v>20700</v>
      </c>
      <c r="AF18" s="23">
        <f t="shared" si="21"/>
        <v>20700</v>
      </c>
      <c r="AG18" s="23">
        <f t="shared" si="21"/>
        <v>20700</v>
      </c>
      <c r="AH18" s="23">
        <f t="shared" si="21"/>
        <v>19700</v>
      </c>
      <c r="AI18" s="23">
        <f t="shared" si="21"/>
        <v>19700</v>
      </c>
      <c r="AJ18" s="23">
        <f t="shared" si="21"/>
        <v>19700</v>
      </c>
      <c r="AK18" s="23">
        <f t="shared" si="21"/>
        <v>19700</v>
      </c>
      <c r="AL18" s="23">
        <f t="shared" si="21"/>
        <v>18700</v>
      </c>
      <c r="AM18" s="23">
        <f t="shared" si="21"/>
        <v>17700</v>
      </c>
      <c r="AN18" s="23">
        <f t="shared" si="21"/>
        <v>18700</v>
      </c>
      <c r="AO18" s="23">
        <f t="shared" si="21"/>
        <v>19700</v>
      </c>
      <c r="AP18" s="23">
        <f t="shared" si="21"/>
        <v>18700</v>
      </c>
      <c r="AQ18" s="23">
        <f t="shared" si="21"/>
        <v>17700</v>
      </c>
      <c r="AR18" s="23">
        <f t="shared" si="21"/>
        <v>16700</v>
      </c>
      <c r="AS18" s="23">
        <f t="shared" ref="AS18:AU18" si="22">AS17+1600</f>
        <v>10600</v>
      </c>
      <c r="AT18" s="23">
        <f t="shared" si="22"/>
        <v>10600</v>
      </c>
      <c r="AU18" s="23">
        <f t="shared" si="22"/>
        <v>10600</v>
      </c>
    </row>
    <row r="19" spans="1:82" ht="27" customHeight="1" x14ac:dyDescent="0.25">
      <c r="A19" s="115" t="s">
        <v>13</v>
      </c>
      <c r="B19" s="115"/>
      <c r="C19" s="115"/>
      <c r="D19" s="24">
        <f>D4+5000</f>
        <v>12500</v>
      </c>
      <c r="E19" s="25">
        <f t="shared" si="9"/>
        <v>14100</v>
      </c>
      <c r="F19" s="26">
        <f>F4+5000</f>
        <v>14000</v>
      </c>
      <c r="G19" s="25">
        <f t="shared" si="10"/>
        <v>15600</v>
      </c>
      <c r="H19" s="26">
        <f>H4+5000</f>
        <v>14000</v>
      </c>
      <c r="I19" s="16">
        <f t="shared" si="2"/>
        <v>15700</v>
      </c>
      <c r="J19" s="26">
        <f>J4+5000</f>
        <v>13000</v>
      </c>
      <c r="K19" s="18">
        <f t="shared" si="2"/>
        <v>14700</v>
      </c>
      <c r="L19" s="23">
        <f>L16+2000</f>
        <v>12500</v>
      </c>
      <c r="M19" s="23">
        <f t="shared" si="3"/>
        <v>14200</v>
      </c>
      <c r="N19" s="23">
        <f>N16+2000</f>
        <v>13500</v>
      </c>
      <c r="O19" s="23">
        <f t="shared" si="4"/>
        <v>15200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</row>
    <row r="20" spans="1:82" ht="27.6" customHeight="1" x14ac:dyDescent="0.25">
      <c r="A20" s="116" t="s">
        <v>6</v>
      </c>
      <c r="B20" s="116"/>
      <c r="C20" s="116"/>
      <c r="D20" s="24"/>
      <c r="E20" s="25"/>
      <c r="F20" s="26"/>
      <c r="G20" s="25"/>
      <c r="H20" s="26"/>
      <c r="I20" s="16"/>
      <c r="J20" s="26"/>
      <c r="K20" s="18"/>
      <c r="L20" s="23"/>
      <c r="M20" s="23"/>
      <c r="N20" s="23"/>
      <c r="O20" s="23"/>
      <c r="P20" s="23">
        <f>P5+5000</f>
        <v>15500</v>
      </c>
      <c r="Q20" s="23">
        <f>Q5+6000</f>
        <v>20500</v>
      </c>
      <c r="R20" s="23">
        <f t="shared" ref="R20:AR20" si="23">R5+6000</f>
        <v>19500</v>
      </c>
      <c r="S20" s="23">
        <f t="shared" si="23"/>
        <v>18500</v>
      </c>
      <c r="T20" s="23">
        <f t="shared" si="23"/>
        <v>19500</v>
      </c>
      <c r="U20" s="23">
        <f t="shared" si="23"/>
        <v>18500</v>
      </c>
      <c r="V20" s="23">
        <f t="shared" si="23"/>
        <v>18500</v>
      </c>
      <c r="W20" s="23">
        <f t="shared" si="23"/>
        <v>18500</v>
      </c>
      <c r="X20" s="23">
        <f t="shared" si="23"/>
        <v>20500</v>
      </c>
      <c r="Y20" s="23">
        <f t="shared" si="23"/>
        <v>20500</v>
      </c>
      <c r="Z20" s="23">
        <f t="shared" si="23"/>
        <v>20500</v>
      </c>
      <c r="AA20" s="23">
        <f t="shared" si="23"/>
        <v>20500</v>
      </c>
      <c r="AB20" s="23">
        <f t="shared" si="23"/>
        <v>20500</v>
      </c>
      <c r="AC20" s="23">
        <f t="shared" si="23"/>
        <v>20500</v>
      </c>
      <c r="AD20" s="23">
        <f t="shared" si="23"/>
        <v>20500</v>
      </c>
      <c r="AE20" s="23">
        <f t="shared" si="23"/>
        <v>20500</v>
      </c>
      <c r="AF20" s="23">
        <f t="shared" si="23"/>
        <v>20500</v>
      </c>
      <c r="AG20" s="23">
        <f t="shared" si="23"/>
        <v>20500</v>
      </c>
      <c r="AH20" s="23">
        <f t="shared" si="23"/>
        <v>19500</v>
      </c>
      <c r="AI20" s="23">
        <f t="shared" si="23"/>
        <v>19500</v>
      </c>
      <c r="AJ20" s="23">
        <f t="shared" si="23"/>
        <v>19500</v>
      </c>
      <c r="AK20" s="23">
        <f t="shared" si="23"/>
        <v>19500</v>
      </c>
      <c r="AL20" s="23">
        <f t="shared" si="23"/>
        <v>18500</v>
      </c>
      <c r="AM20" s="23">
        <f t="shared" si="23"/>
        <v>17500</v>
      </c>
      <c r="AN20" s="23">
        <f t="shared" si="23"/>
        <v>18500</v>
      </c>
      <c r="AO20" s="23">
        <f t="shared" si="23"/>
        <v>19500</v>
      </c>
      <c r="AP20" s="23">
        <f t="shared" si="23"/>
        <v>18500</v>
      </c>
      <c r="AQ20" s="23">
        <f t="shared" si="23"/>
        <v>17500</v>
      </c>
      <c r="AR20" s="23">
        <f t="shared" si="23"/>
        <v>16500</v>
      </c>
      <c r="AS20" s="23">
        <f t="shared" ref="AS20:AT20" si="24">AS5+5000</f>
        <v>11000</v>
      </c>
      <c r="AT20" s="23">
        <f t="shared" si="24"/>
        <v>11000</v>
      </c>
      <c r="AU20" s="23">
        <f>AU5+5000</f>
        <v>11000</v>
      </c>
    </row>
    <row r="21" spans="1:82" ht="27.6" customHeight="1" x14ac:dyDescent="0.25">
      <c r="A21" s="116" t="s">
        <v>7</v>
      </c>
      <c r="B21" s="116"/>
      <c r="C21" s="116"/>
      <c r="D21" s="24"/>
      <c r="E21" s="25"/>
      <c r="F21" s="26"/>
      <c r="G21" s="25"/>
      <c r="H21" s="26"/>
      <c r="I21" s="16"/>
      <c r="J21" s="26"/>
      <c r="K21" s="18"/>
      <c r="L21" s="23"/>
      <c r="M21" s="23"/>
      <c r="N21" s="23"/>
      <c r="O21" s="23"/>
      <c r="P21" s="23">
        <f>P20+1700</f>
        <v>17200</v>
      </c>
      <c r="Q21" s="23">
        <f>Q20+1700</f>
        <v>22200</v>
      </c>
      <c r="R21" s="23">
        <f t="shared" ref="R21:AR21" si="25">R20+1700</f>
        <v>21200</v>
      </c>
      <c r="S21" s="23">
        <f t="shared" si="25"/>
        <v>20200</v>
      </c>
      <c r="T21" s="23">
        <f t="shared" si="25"/>
        <v>21200</v>
      </c>
      <c r="U21" s="23">
        <f t="shared" si="25"/>
        <v>20200</v>
      </c>
      <c r="V21" s="23">
        <f t="shared" si="25"/>
        <v>20200</v>
      </c>
      <c r="W21" s="23">
        <f t="shared" si="25"/>
        <v>20200</v>
      </c>
      <c r="X21" s="23">
        <f t="shared" si="25"/>
        <v>22200</v>
      </c>
      <c r="Y21" s="23">
        <f t="shared" si="25"/>
        <v>22200</v>
      </c>
      <c r="Z21" s="23">
        <f t="shared" si="25"/>
        <v>22200</v>
      </c>
      <c r="AA21" s="23">
        <f t="shared" si="25"/>
        <v>22200</v>
      </c>
      <c r="AB21" s="23">
        <f t="shared" si="25"/>
        <v>22200</v>
      </c>
      <c r="AC21" s="23">
        <f t="shared" si="25"/>
        <v>22200</v>
      </c>
      <c r="AD21" s="23">
        <f t="shared" si="25"/>
        <v>22200</v>
      </c>
      <c r="AE21" s="23">
        <f t="shared" si="25"/>
        <v>22200</v>
      </c>
      <c r="AF21" s="23">
        <f t="shared" si="25"/>
        <v>22200</v>
      </c>
      <c r="AG21" s="23">
        <f t="shared" si="25"/>
        <v>22200</v>
      </c>
      <c r="AH21" s="23">
        <f t="shared" si="25"/>
        <v>21200</v>
      </c>
      <c r="AI21" s="23">
        <f t="shared" si="25"/>
        <v>21200</v>
      </c>
      <c r="AJ21" s="23">
        <f t="shared" si="25"/>
        <v>21200</v>
      </c>
      <c r="AK21" s="23">
        <f t="shared" si="25"/>
        <v>21200</v>
      </c>
      <c r="AL21" s="23">
        <f t="shared" si="25"/>
        <v>20200</v>
      </c>
      <c r="AM21" s="23">
        <f t="shared" si="25"/>
        <v>19200</v>
      </c>
      <c r="AN21" s="23">
        <f t="shared" si="25"/>
        <v>20200</v>
      </c>
      <c r="AO21" s="23">
        <f t="shared" si="25"/>
        <v>21200</v>
      </c>
      <c r="AP21" s="23">
        <f t="shared" si="25"/>
        <v>20200</v>
      </c>
      <c r="AQ21" s="23">
        <f t="shared" si="25"/>
        <v>19200</v>
      </c>
      <c r="AR21" s="23">
        <f t="shared" si="25"/>
        <v>18200</v>
      </c>
      <c r="AS21" s="23">
        <f t="shared" ref="AS21:AU21" si="26">AS20+1600</f>
        <v>12600</v>
      </c>
      <c r="AT21" s="23">
        <f t="shared" si="26"/>
        <v>12600</v>
      </c>
      <c r="AU21" s="23">
        <f t="shared" si="26"/>
        <v>12600</v>
      </c>
    </row>
    <row r="22" spans="1:82" ht="26.45" customHeight="1" x14ac:dyDescent="0.25">
      <c r="A22" s="115" t="s">
        <v>14</v>
      </c>
      <c r="B22" s="115"/>
      <c r="C22" s="115"/>
      <c r="D22" s="24">
        <f>D4+6500</f>
        <v>14000</v>
      </c>
      <c r="E22" s="25">
        <f t="shared" si="9"/>
        <v>15600</v>
      </c>
      <c r="F22" s="26">
        <f>F4+6500</f>
        <v>15500</v>
      </c>
      <c r="G22" s="25">
        <f t="shared" si="10"/>
        <v>17100</v>
      </c>
      <c r="H22" s="26">
        <f>H4+6500</f>
        <v>15500</v>
      </c>
      <c r="I22" s="16">
        <f t="shared" si="2"/>
        <v>17200</v>
      </c>
      <c r="J22" s="26">
        <f>J4+6500</f>
        <v>14500</v>
      </c>
      <c r="K22" s="18">
        <f t="shared" si="2"/>
        <v>16200</v>
      </c>
      <c r="L22" s="23">
        <f>L19+1500</f>
        <v>14000</v>
      </c>
      <c r="M22" s="23">
        <f t="shared" si="3"/>
        <v>15700</v>
      </c>
      <c r="N22" s="23">
        <f>N19+1500</f>
        <v>15000</v>
      </c>
      <c r="O22" s="23">
        <f t="shared" si="4"/>
        <v>16700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</row>
    <row r="23" spans="1:82" ht="27.6" customHeight="1" x14ac:dyDescent="0.25">
      <c r="A23" s="116" t="s">
        <v>6</v>
      </c>
      <c r="B23" s="116"/>
      <c r="C23" s="116"/>
      <c r="D23" s="24"/>
      <c r="E23" s="25"/>
      <c r="F23" s="26"/>
      <c r="G23" s="25"/>
      <c r="H23" s="26"/>
      <c r="I23" s="16"/>
      <c r="J23" s="26"/>
      <c r="K23" s="18"/>
      <c r="L23" s="23"/>
      <c r="M23" s="23"/>
      <c r="N23" s="23"/>
      <c r="O23" s="23"/>
      <c r="P23" s="23">
        <f>P5+6500</f>
        <v>17000</v>
      </c>
      <c r="Q23" s="23">
        <f>Q5+7500</f>
        <v>22000</v>
      </c>
      <c r="R23" s="23">
        <f t="shared" ref="R23:AR23" si="27">R5+7500</f>
        <v>21000</v>
      </c>
      <c r="S23" s="23">
        <f t="shared" si="27"/>
        <v>20000</v>
      </c>
      <c r="T23" s="23">
        <f t="shared" si="27"/>
        <v>21000</v>
      </c>
      <c r="U23" s="23">
        <f t="shared" si="27"/>
        <v>20000</v>
      </c>
      <c r="V23" s="23">
        <f t="shared" si="27"/>
        <v>20000</v>
      </c>
      <c r="W23" s="23">
        <f t="shared" si="27"/>
        <v>20000</v>
      </c>
      <c r="X23" s="23">
        <f t="shared" si="27"/>
        <v>22000</v>
      </c>
      <c r="Y23" s="23">
        <f t="shared" si="27"/>
        <v>22000</v>
      </c>
      <c r="Z23" s="23">
        <f t="shared" si="27"/>
        <v>22000</v>
      </c>
      <c r="AA23" s="23">
        <f t="shared" si="27"/>
        <v>22000</v>
      </c>
      <c r="AB23" s="23">
        <f t="shared" si="27"/>
        <v>22000</v>
      </c>
      <c r="AC23" s="23">
        <f t="shared" si="27"/>
        <v>22000</v>
      </c>
      <c r="AD23" s="23">
        <f t="shared" si="27"/>
        <v>22000</v>
      </c>
      <c r="AE23" s="23">
        <f t="shared" si="27"/>
        <v>22000</v>
      </c>
      <c r="AF23" s="23">
        <f t="shared" si="27"/>
        <v>22000</v>
      </c>
      <c r="AG23" s="23">
        <f t="shared" si="27"/>
        <v>22000</v>
      </c>
      <c r="AH23" s="23">
        <f t="shared" si="27"/>
        <v>21000</v>
      </c>
      <c r="AI23" s="23">
        <f t="shared" si="27"/>
        <v>21000</v>
      </c>
      <c r="AJ23" s="23">
        <f t="shared" si="27"/>
        <v>21000</v>
      </c>
      <c r="AK23" s="23">
        <f t="shared" si="27"/>
        <v>21000</v>
      </c>
      <c r="AL23" s="23">
        <f t="shared" si="27"/>
        <v>20000</v>
      </c>
      <c r="AM23" s="23">
        <f t="shared" si="27"/>
        <v>19000</v>
      </c>
      <c r="AN23" s="23">
        <f t="shared" si="27"/>
        <v>20000</v>
      </c>
      <c r="AO23" s="23">
        <f t="shared" si="27"/>
        <v>21000</v>
      </c>
      <c r="AP23" s="23">
        <f t="shared" si="27"/>
        <v>20000</v>
      </c>
      <c r="AQ23" s="23">
        <f t="shared" si="27"/>
        <v>19000</v>
      </c>
      <c r="AR23" s="23">
        <f t="shared" si="27"/>
        <v>18000</v>
      </c>
      <c r="AS23" s="23">
        <f t="shared" ref="AS23:AU23" si="28">AS5+6500</f>
        <v>12500</v>
      </c>
      <c r="AT23" s="23">
        <f t="shared" si="28"/>
        <v>12500</v>
      </c>
      <c r="AU23" s="23">
        <f t="shared" si="28"/>
        <v>12500</v>
      </c>
    </row>
    <row r="24" spans="1:82" ht="27.6" customHeight="1" x14ac:dyDescent="0.25">
      <c r="A24" s="116" t="s">
        <v>7</v>
      </c>
      <c r="B24" s="116"/>
      <c r="C24" s="116"/>
      <c r="D24" s="24"/>
      <c r="E24" s="25"/>
      <c r="F24" s="26"/>
      <c r="G24" s="25"/>
      <c r="H24" s="26"/>
      <c r="I24" s="16"/>
      <c r="J24" s="26"/>
      <c r="K24" s="18"/>
      <c r="L24" s="23"/>
      <c r="M24" s="23"/>
      <c r="N24" s="23"/>
      <c r="O24" s="23"/>
      <c r="P24" s="23">
        <f>P23+1700</f>
        <v>18700</v>
      </c>
      <c r="Q24" s="23">
        <f t="shared" ref="Q24:AR24" si="29">Q23+1700</f>
        <v>23700</v>
      </c>
      <c r="R24" s="23">
        <f t="shared" si="29"/>
        <v>22700</v>
      </c>
      <c r="S24" s="23">
        <f t="shared" si="29"/>
        <v>21700</v>
      </c>
      <c r="T24" s="23">
        <f t="shared" si="29"/>
        <v>22700</v>
      </c>
      <c r="U24" s="23">
        <f t="shared" si="29"/>
        <v>21700</v>
      </c>
      <c r="V24" s="23">
        <f t="shared" si="29"/>
        <v>21700</v>
      </c>
      <c r="W24" s="23">
        <f t="shared" si="29"/>
        <v>21700</v>
      </c>
      <c r="X24" s="23">
        <f t="shared" si="29"/>
        <v>23700</v>
      </c>
      <c r="Y24" s="23">
        <f t="shared" si="29"/>
        <v>23700</v>
      </c>
      <c r="Z24" s="23">
        <f t="shared" si="29"/>
        <v>23700</v>
      </c>
      <c r="AA24" s="23">
        <f t="shared" si="29"/>
        <v>23700</v>
      </c>
      <c r="AB24" s="23">
        <f t="shared" si="29"/>
        <v>23700</v>
      </c>
      <c r="AC24" s="23">
        <f t="shared" si="29"/>
        <v>23700</v>
      </c>
      <c r="AD24" s="23">
        <f t="shared" si="29"/>
        <v>23700</v>
      </c>
      <c r="AE24" s="23">
        <f t="shared" si="29"/>
        <v>23700</v>
      </c>
      <c r="AF24" s="23">
        <f t="shared" si="29"/>
        <v>23700</v>
      </c>
      <c r="AG24" s="23">
        <f t="shared" si="29"/>
        <v>23700</v>
      </c>
      <c r="AH24" s="23">
        <f t="shared" si="29"/>
        <v>22700</v>
      </c>
      <c r="AI24" s="23">
        <f t="shared" si="29"/>
        <v>22700</v>
      </c>
      <c r="AJ24" s="23">
        <f t="shared" si="29"/>
        <v>22700</v>
      </c>
      <c r="AK24" s="23">
        <f t="shared" si="29"/>
        <v>22700</v>
      </c>
      <c r="AL24" s="23">
        <f t="shared" si="29"/>
        <v>21700</v>
      </c>
      <c r="AM24" s="23">
        <f t="shared" si="29"/>
        <v>20700</v>
      </c>
      <c r="AN24" s="23">
        <f t="shared" si="29"/>
        <v>21700</v>
      </c>
      <c r="AO24" s="23">
        <f t="shared" si="29"/>
        <v>22700</v>
      </c>
      <c r="AP24" s="23">
        <f t="shared" si="29"/>
        <v>21700</v>
      </c>
      <c r="AQ24" s="23">
        <f t="shared" si="29"/>
        <v>20700</v>
      </c>
      <c r="AR24" s="23">
        <f t="shared" si="29"/>
        <v>19700</v>
      </c>
      <c r="AS24" s="23">
        <f>AS23+1600</f>
        <v>14100</v>
      </c>
      <c r="AT24" s="23">
        <f>AT23+1600</f>
        <v>14100</v>
      </c>
      <c r="AU24" s="23">
        <f t="shared" ref="AU24" si="30">AU23+1600</f>
        <v>14100</v>
      </c>
    </row>
    <row r="25" spans="1:82" s="38" customFormat="1" ht="27" customHeight="1" x14ac:dyDescent="0.25">
      <c r="A25" s="115" t="s">
        <v>15</v>
      </c>
      <c r="B25" s="115"/>
      <c r="C25" s="115"/>
      <c r="D25" s="24">
        <f>D4+8000</f>
        <v>15500</v>
      </c>
      <c r="E25" s="25">
        <f t="shared" si="9"/>
        <v>17100</v>
      </c>
      <c r="F25" s="26">
        <f>F4+8000</f>
        <v>17000</v>
      </c>
      <c r="G25" s="25">
        <f t="shared" si="10"/>
        <v>18600</v>
      </c>
      <c r="H25" s="26">
        <f>H4+8000</f>
        <v>17000</v>
      </c>
      <c r="I25" s="16">
        <f t="shared" si="2"/>
        <v>18700</v>
      </c>
      <c r="J25" s="26">
        <f>J4+8000</f>
        <v>16000</v>
      </c>
      <c r="K25" s="18">
        <f t="shared" si="2"/>
        <v>17700</v>
      </c>
      <c r="L25" s="23">
        <f>L22+1500</f>
        <v>15500</v>
      </c>
      <c r="M25" s="23">
        <f t="shared" si="3"/>
        <v>17200</v>
      </c>
      <c r="N25" s="23">
        <f>N22+1500</f>
        <v>16500</v>
      </c>
      <c r="O25" s="23">
        <f t="shared" si="4"/>
        <v>18200</v>
      </c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</row>
    <row r="26" spans="1:82" s="38" customFormat="1" ht="34.9" customHeight="1" x14ac:dyDescent="0.25">
      <c r="A26" s="116" t="s">
        <v>6</v>
      </c>
      <c r="B26" s="116"/>
      <c r="C26" s="116"/>
      <c r="D26" s="39"/>
      <c r="E26" s="25"/>
      <c r="F26" s="40"/>
      <c r="G26" s="25"/>
      <c r="H26" s="40"/>
      <c r="I26" s="16"/>
      <c r="J26" s="40"/>
      <c r="K26" s="18"/>
      <c r="L26" s="23"/>
      <c r="M26" s="23"/>
      <c r="N26" s="23"/>
      <c r="O26" s="23"/>
      <c r="P26" s="23">
        <f>P5+8000</f>
        <v>18500</v>
      </c>
      <c r="Q26" s="23">
        <f>Q5+9000</f>
        <v>23500</v>
      </c>
      <c r="R26" s="23">
        <f t="shared" ref="R26:AR26" si="31">R5+9000</f>
        <v>22500</v>
      </c>
      <c r="S26" s="23">
        <f t="shared" si="31"/>
        <v>21500</v>
      </c>
      <c r="T26" s="23">
        <f t="shared" si="31"/>
        <v>22500</v>
      </c>
      <c r="U26" s="23">
        <f t="shared" si="31"/>
        <v>21500</v>
      </c>
      <c r="V26" s="23">
        <f t="shared" si="31"/>
        <v>21500</v>
      </c>
      <c r="W26" s="23">
        <f t="shared" si="31"/>
        <v>21500</v>
      </c>
      <c r="X26" s="23">
        <f t="shared" si="31"/>
        <v>23500</v>
      </c>
      <c r="Y26" s="23">
        <f t="shared" si="31"/>
        <v>23500</v>
      </c>
      <c r="Z26" s="23">
        <f t="shared" si="31"/>
        <v>23500</v>
      </c>
      <c r="AA26" s="23">
        <f t="shared" si="31"/>
        <v>23500</v>
      </c>
      <c r="AB26" s="23">
        <f t="shared" si="31"/>
        <v>23500</v>
      </c>
      <c r="AC26" s="23">
        <f t="shared" si="31"/>
        <v>23500</v>
      </c>
      <c r="AD26" s="23">
        <f t="shared" si="31"/>
        <v>23500</v>
      </c>
      <c r="AE26" s="23">
        <f t="shared" si="31"/>
        <v>23500</v>
      </c>
      <c r="AF26" s="23">
        <f t="shared" si="31"/>
        <v>23500</v>
      </c>
      <c r="AG26" s="23">
        <f t="shared" si="31"/>
        <v>23500</v>
      </c>
      <c r="AH26" s="23">
        <f t="shared" si="31"/>
        <v>22500</v>
      </c>
      <c r="AI26" s="23">
        <f t="shared" si="31"/>
        <v>22500</v>
      </c>
      <c r="AJ26" s="23">
        <f t="shared" si="31"/>
        <v>22500</v>
      </c>
      <c r="AK26" s="23">
        <f t="shared" si="31"/>
        <v>22500</v>
      </c>
      <c r="AL26" s="23">
        <f t="shared" si="31"/>
        <v>21500</v>
      </c>
      <c r="AM26" s="23">
        <f t="shared" si="31"/>
        <v>20500</v>
      </c>
      <c r="AN26" s="23">
        <f t="shared" si="31"/>
        <v>21500</v>
      </c>
      <c r="AO26" s="23">
        <f t="shared" si="31"/>
        <v>22500</v>
      </c>
      <c r="AP26" s="23">
        <f t="shared" si="31"/>
        <v>21500</v>
      </c>
      <c r="AQ26" s="23">
        <f t="shared" si="31"/>
        <v>20500</v>
      </c>
      <c r="AR26" s="23">
        <f t="shared" si="31"/>
        <v>19500</v>
      </c>
      <c r="AS26" s="23">
        <f t="shared" ref="AS26:AU26" si="32">AS5+8000</f>
        <v>14000</v>
      </c>
      <c r="AT26" s="23">
        <f t="shared" si="32"/>
        <v>14000</v>
      </c>
      <c r="AU26" s="23">
        <f t="shared" si="32"/>
        <v>14000</v>
      </c>
    </row>
    <row r="27" spans="1:82" s="38" customFormat="1" ht="34.9" customHeight="1" x14ac:dyDescent="0.25">
      <c r="A27" s="116" t="s">
        <v>7</v>
      </c>
      <c r="B27" s="116"/>
      <c r="C27" s="116"/>
      <c r="D27" s="39"/>
      <c r="E27" s="25"/>
      <c r="F27" s="40"/>
      <c r="G27" s="25"/>
      <c r="H27" s="40"/>
      <c r="I27" s="16"/>
      <c r="J27" s="40"/>
      <c r="K27" s="18"/>
      <c r="L27" s="23"/>
      <c r="M27" s="23"/>
      <c r="N27" s="23"/>
      <c r="O27" s="23"/>
      <c r="P27" s="23">
        <f>P26+1700</f>
        <v>20200</v>
      </c>
      <c r="Q27" s="23">
        <f t="shared" ref="Q27:AR27" si="33">Q26+1700</f>
        <v>25200</v>
      </c>
      <c r="R27" s="23">
        <f t="shared" si="33"/>
        <v>24200</v>
      </c>
      <c r="S27" s="23">
        <f t="shared" si="33"/>
        <v>23200</v>
      </c>
      <c r="T27" s="23">
        <f t="shared" si="33"/>
        <v>24200</v>
      </c>
      <c r="U27" s="23">
        <f t="shared" si="33"/>
        <v>23200</v>
      </c>
      <c r="V27" s="23">
        <f t="shared" si="33"/>
        <v>23200</v>
      </c>
      <c r="W27" s="23">
        <f t="shared" si="33"/>
        <v>23200</v>
      </c>
      <c r="X27" s="23">
        <f t="shared" si="33"/>
        <v>25200</v>
      </c>
      <c r="Y27" s="23">
        <f t="shared" si="33"/>
        <v>25200</v>
      </c>
      <c r="Z27" s="23">
        <f t="shared" si="33"/>
        <v>25200</v>
      </c>
      <c r="AA27" s="23">
        <f t="shared" si="33"/>
        <v>25200</v>
      </c>
      <c r="AB27" s="23">
        <f t="shared" si="33"/>
        <v>25200</v>
      </c>
      <c r="AC27" s="23">
        <f t="shared" si="33"/>
        <v>25200</v>
      </c>
      <c r="AD27" s="23">
        <f t="shared" si="33"/>
        <v>25200</v>
      </c>
      <c r="AE27" s="23">
        <f t="shared" si="33"/>
        <v>25200</v>
      </c>
      <c r="AF27" s="23">
        <f t="shared" si="33"/>
        <v>25200</v>
      </c>
      <c r="AG27" s="23">
        <f t="shared" si="33"/>
        <v>25200</v>
      </c>
      <c r="AH27" s="23">
        <f t="shared" si="33"/>
        <v>24200</v>
      </c>
      <c r="AI27" s="23">
        <f t="shared" si="33"/>
        <v>24200</v>
      </c>
      <c r="AJ27" s="23">
        <f t="shared" si="33"/>
        <v>24200</v>
      </c>
      <c r="AK27" s="23">
        <f t="shared" si="33"/>
        <v>24200</v>
      </c>
      <c r="AL27" s="23">
        <f t="shared" si="33"/>
        <v>23200</v>
      </c>
      <c r="AM27" s="23">
        <f t="shared" si="33"/>
        <v>22200</v>
      </c>
      <c r="AN27" s="23">
        <f t="shared" si="33"/>
        <v>23200</v>
      </c>
      <c r="AO27" s="23">
        <f t="shared" si="33"/>
        <v>24200</v>
      </c>
      <c r="AP27" s="23">
        <f t="shared" si="33"/>
        <v>23200</v>
      </c>
      <c r="AQ27" s="23">
        <f t="shared" si="33"/>
        <v>22200</v>
      </c>
      <c r="AR27" s="23">
        <f t="shared" si="33"/>
        <v>21200</v>
      </c>
      <c r="AS27" s="23">
        <f t="shared" ref="AS27:AU27" si="34">AS26+1600</f>
        <v>15600</v>
      </c>
      <c r="AT27" s="23">
        <f t="shared" si="34"/>
        <v>15600</v>
      </c>
      <c r="AU27" s="23">
        <f t="shared" si="34"/>
        <v>15600</v>
      </c>
    </row>
    <row r="28" spans="1:82" ht="15.75" thickBot="1" x14ac:dyDescent="0.3">
      <c r="A28" s="115" t="s">
        <v>16</v>
      </c>
      <c r="B28" s="115"/>
      <c r="C28" s="115"/>
      <c r="D28" s="41">
        <f>D4+10000</f>
        <v>17500</v>
      </c>
      <c r="E28" s="25">
        <f t="shared" si="9"/>
        <v>19100</v>
      </c>
      <c r="F28" s="42">
        <f>F4+10000</f>
        <v>19000</v>
      </c>
      <c r="G28" s="25">
        <f t="shared" si="10"/>
        <v>20600</v>
      </c>
      <c r="H28" s="42">
        <f>H4+10000</f>
        <v>19000</v>
      </c>
      <c r="I28" s="16">
        <f t="shared" si="2"/>
        <v>20700</v>
      </c>
      <c r="J28" s="42">
        <f>J4+10000</f>
        <v>18000</v>
      </c>
      <c r="K28" s="18">
        <f t="shared" si="2"/>
        <v>19700</v>
      </c>
      <c r="L28" s="23">
        <f>L25+2000</f>
        <v>17500</v>
      </c>
      <c r="M28" s="23">
        <f t="shared" si="3"/>
        <v>19200</v>
      </c>
      <c r="N28" s="23">
        <f>N25+2000</f>
        <v>18500</v>
      </c>
      <c r="O28" s="23">
        <f t="shared" si="4"/>
        <v>20200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</row>
    <row r="29" spans="1:82" ht="27.6" customHeight="1" x14ac:dyDescent="0.25">
      <c r="A29" s="116" t="s">
        <v>6</v>
      </c>
      <c r="B29" s="116"/>
      <c r="C29" s="116"/>
      <c r="D29" s="43"/>
      <c r="E29" s="43"/>
      <c r="F29" s="43"/>
      <c r="G29" s="43"/>
      <c r="H29" s="43"/>
      <c r="I29" s="43"/>
      <c r="J29" s="43"/>
      <c r="K29" s="43"/>
      <c r="L29" s="44"/>
      <c r="M29" s="44"/>
      <c r="N29" s="44"/>
      <c r="O29" s="44"/>
      <c r="P29" s="23">
        <f>P5+10000</f>
        <v>20500</v>
      </c>
      <c r="Q29" s="23">
        <f>Q5+13000</f>
        <v>27500</v>
      </c>
      <c r="R29" s="23">
        <f t="shared" ref="R29:AR29" si="35">R5+13000</f>
        <v>26500</v>
      </c>
      <c r="S29" s="23">
        <f t="shared" si="35"/>
        <v>25500</v>
      </c>
      <c r="T29" s="23">
        <f t="shared" si="35"/>
        <v>26500</v>
      </c>
      <c r="U29" s="23">
        <f t="shared" si="35"/>
        <v>25500</v>
      </c>
      <c r="V29" s="23">
        <f t="shared" si="35"/>
        <v>25500</v>
      </c>
      <c r="W29" s="23">
        <f t="shared" si="35"/>
        <v>25500</v>
      </c>
      <c r="X29" s="23">
        <f t="shared" si="35"/>
        <v>27500</v>
      </c>
      <c r="Y29" s="23">
        <f t="shared" si="35"/>
        <v>27500</v>
      </c>
      <c r="Z29" s="23">
        <f t="shared" si="35"/>
        <v>27500</v>
      </c>
      <c r="AA29" s="23">
        <f t="shared" si="35"/>
        <v>27500</v>
      </c>
      <c r="AB29" s="23">
        <f t="shared" si="35"/>
        <v>27500</v>
      </c>
      <c r="AC29" s="23">
        <f t="shared" si="35"/>
        <v>27500</v>
      </c>
      <c r="AD29" s="23">
        <f t="shared" si="35"/>
        <v>27500</v>
      </c>
      <c r="AE29" s="23">
        <f t="shared" si="35"/>
        <v>27500</v>
      </c>
      <c r="AF29" s="23">
        <f t="shared" si="35"/>
        <v>27500</v>
      </c>
      <c r="AG29" s="23">
        <f t="shared" si="35"/>
        <v>27500</v>
      </c>
      <c r="AH29" s="23">
        <f t="shared" si="35"/>
        <v>26500</v>
      </c>
      <c r="AI29" s="23">
        <f t="shared" si="35"/>
        <v>26500</v>
      </c>
      <c r="AJ29" s="23">
        <f t="shared" si="35"/>
        <v>26500</v>
      </c>
      <c r="AK29" s="23">
        <f t="shared" si="35"/>
        <v>26500</v>
      </c>
      <c r="AL29" s="23">
        <f t="shared" si="35"/>
        <v>25500</v>
      </c>
      <c r="AM29" s="23">
        <f t="shared" si="35"/>
        <v>24500</v>
      </c>
      <c r="AN29" s="23">
        <f t="shared" si="35"/>
        <v>25500</v>
      </c>
      <c r="AO29" s="23">
        <f t="shared" si="35"/>
        <v>26500</v>
      </c>
      <c r="AP29" s="23">
        <f t="shared" si="35"/>
        <v>25500</v>
      </c>
      <c r="AQ29" s="23">
        <f t="shared" si="35"/>
        <v>24500</v>
      </c>
      <c r="AR29" s="23">
        <f t="shared" si="35"/>
        <v>23500</v>
      </c>
      <c r="AS29" s="23">
        <f t="shared" ref="AS29:AU29" si="36">AS5+10000</f>
        <v>16000</v>
      </c>
      <c r="AT29" s="23">
        <f t="shared" si="36"/>
        <v>16000</v>
      </c>
      <c r="AU29" s="23">
        <f t="shared" si="36"/>
        <v>16000</v>
      </c>
    </row>
    <row r="30" spans="1:82" ht="27.6" customHeight="1" x14ac:dyDescent="0.25">
      <c r="A30" s="116" t="s">
        <v>7</v>
      </c>
      <c r="B30" s="116"/>
      <c r="C30" s="116"/>
      <c r="D30" s="43"/>
      <c r="E30" s="43"/>
      <c r="F30" s="43"/>
      <c r="G30" s="43"/>
      <c r="H30" s="43"/>
      <c r="I30" s="43"/>
      <c r="J30" s="43"/>
      <c r="K30" s="43"/>
      <c r="L30" s="44"/>
      <c r="M30" s="44"/>
      <c r="N30" s="44"/>
      <c r="O30" s="44"/>
      <c r="P30" s="23">
        <f>P29+1700</f>
        <v>22200</v>
      </c>
      <c r="Q30" s="23">
        <f t="shared" ref="Q30:AR30" si="37">Q29+1700</f>
        <v>29200</v>
      </c>
      <c r="R30" s="23">
        <f t="shared" si="37"/>
        <v>28200</v>
      </c>
      <c r="S30" s="23">
        <f t="shared" si="37"/>
        <v>27200</v>
      </c>
      <c r="T30" s="23">
        <f t="shared" si="37"/>
        <v>28200</v>
      </c>
      <c r="U30" s="23">
        <f t="shared" si="37"/>
        <v>27200</v>
      </c>
      <c r="V30" s="23">
        <f t="shared" si="37"/>
        <v>27200</v>
      </c>
      <c r="W30" s="23">
        <f t="shared" si="37"/>
        <v>27200</v>
      </c>
      <c r="X30" s="23">
        <f t="shared" si="37"/>
        <v>29200</v>
      </c>
      <c r="Y30" s="23">
        <f t="shared" si="37"/>
        <v>29200</v>
      </c>
      <c r="Z30" s="23">
        <f t="shared" si="37"/>
        <v>29200</v>
      </c>
      <c r="AA30" s="23">
        <f t="shared" si="37"/>
        <v>29200</v>
      </c>
      <c r="AB30" s="23">
        <f t="shared" si="37"/>
        <v>29200</v>
      </c>
      <c r="AC30" s="23">
        <f t="shared" si="37"/>
        <v>29200</v>
      </c>
      <c r="AD30" s="23">
        <f t="shared" si="37"/>
        <v>29200</v>
      </c>
      <c r="AE30" s="23">
        <f t="shared" si="37"/>
        <v>29200</v>
      </c>
      <c r="AF30" s="23">
        <f t="shared" si="37"/>
        <v>29200</v>
      </c>
      <c r="AG30" s="23">
        <f t="shared" si="37"/>
        <v>29200</v>
      </c>
      <c r="AH30" s="23">
        <f t="shared" si="37"/>
        <v>28200</v>
      </c>
      <c r="AI30" s="23">
        <f t="shared" si="37"/>
        <v>28200</v>
      </c>
      <c r="AJ30" s="23">
        <f t="shared" si="37"/>
        <v>28200</v>
      </c>
      <c r="AK30" s="23">
        <f t="shared" si="37"/>
        <v>28200</v>
      </c>
      <c r="AL30" s="23">
        <f t="shared" si="37"/>
        <v>27200</v>
      </c>
      <c r="AM30" s="23">
        <f t="shared" si="37"/>
        <v>26200</v>
      </c>
      <c r="AN30" s="23">
        <f t="shared" si="37"/>
        <v>27200</v>
      </c>
      <c r="AO30" s="23">
        <f t="shared" si="37"/>
        <v>28200</v>
      </c>
      <c r="AP30" s="23">
        <f t="shared" si="37"/>
        <v>27200</v>
      </c>
      <c r="AQ30" s="23">
        <f t="shared" si="37"/>
        <v>26200</v>
      </c>
      <c r="AR30" s="23">
        <f t="shared" si="37"/>
        <v>25200</v>
      </c>
      <c r="AS30" s="23">
        <f t="shared" ref="AS30:AU30" si="38">AS29+1600</f>
        <v>17600</v>
      </c>
      <c r="AT30" s="23">
        <f t="shared" si="38"/>
        <v>17600</v>
      </c>
      <c r="AU30" s="23">
        <f t="shared" si="38"/>
        <v>17600</v>
      </c>
    </row>
    <row r="31" spans="1:82" ht="15.75" thickBot="1" x14ac:dyDescent="0.3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5"/>
      <c r="M31" s="45"/>
      <c r="N31" s="45"/>
      <c r="O31" s="45"/>
      <c r="P31" s="45"/>
      <c r="Q31" s="45"/>
      <c r="R31" s="45"/>
      <c r="S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</row>
    <row r="32" spans="1:82" ht="74.45" customHeight="1" thickBot="1" x14ac:dyDescent="0.3">
      <c r="A32" s="47" t="s">
        <v>17</v>
      </c>
      <c r="B32" s="108"/>
      <c r="C32" s="109"/>
      <c r="D32" s="48"/>
      <c r="E32" s="48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9"/>
      <c r="T32" s="49"/>
      <c r="U32" s="49"/>
      <c r="V32" s="49"/>
      <c r="W32" s="49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49"/>
      <c r="AJ32" s="45"/>
      <c r="AK32" s="45"/>
      <c r="AL32" s="45"/>
      <c r="AM32" s="49"/>
      <c r="AN32" s="49"/>
      <c r="AO32" s="49"/>
      <c r="AP32" s="49"/>
      <c r="AQ32" s="49"/>
      <c r="AR32" s="45"/>
      <c r="AS32" s="49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</row>
    <row r="33" spans="1:82" ht="60.6" customHeight="1" thickBot="1" x14ac:dyDescent="0.3">
      <c r="A33" s="51" t="s">
        <v>18</v>
      </c>
      <c r="B33" s="117">
        <v>4100</v>
      </c>
      <c r="C33" s="118"/>
      <c r="D33" s="52"/>
      <c r="E33" s="52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</row>
    <row r="34" spans="1:82" ht="30.75" thickBot="1" x14ac:dyDescent="0.3">
      <c r="A34" s="53" t="s">
        <v>19</v>
      </c>
      <c r="B34" s="106" t="s">
        <v>20</v>
      </c>
      <c r="C34" s="107"/>
      <c r="D34" s="48"/>
      <c r="E34" s="48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</row>
    <row r="35" spans="1:82" ht="45" customHeight="1" thickBot="1" x14ac:dyDescent="0.3">
      <c r="A35" s="53" t="s">
        <v>21</v>
      </c>
      <c r="B35" s="112" t="s">
        <v>22</v>
      </c>
      <c r="C35" s="111"/>
      <c r="D35" s="54"/>
      <c r="E35" s="54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</row>
    <row r="36" spans="1:82" ht="45.75" thickBot="1" x14ac:dyDescent="0.3">
      <c r="A36" s="53" t="s">
        <v>23</v>
      </c>
      <c r="B36" s="112" t="s">
        <v>24</v>
      </c>
      <c r="C36" s="111"/>
      <c r="D36" s="54"/>
      <c r="E36" s="54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</row>
    <row r="37" spans="1:82" ht="15.75" hidden="1" thickBot="1" x14ac:dyDescent="0.3">
      <c r="A37" s="55" t="s">
        <v>25</v>
      </c>
      <c r="B37" s="108"/>
      <c r="C37" s="109"/>
      <c r="D37" s="48"/>
      <c r="E37" s="48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</row>
    <row r="38" spans="1:82" ht="35.25" hidden="1" customHeight="1" thickBot="1" x14ac:dyDescent="0.3">
      <c r="A38" s="56" t="s">
        <v>26</v>
      </c>
      <c r="B38" s="114" t="s">
        <v>27</v>
      </c>
      <c r="C38" s="107"/>
      <c r="D38" s="48"/>
      <c r="E38" s="48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</row>
    <row r="39" spans="1:82" ht="30.75" hidden="1" thickBot="1" x14ac:dyDescent="0.3">
      <c r="A39" s="53" t="s">
        <v>28</v>
      </c>
      <c r="B39" s="106" t="s">
        <v>20</v>
      </c>
      <c r="C39" s="107"/>
      <c r="D39" s="48"/>
      <c r="E39" s="48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</row>
    <row r="40" spans="1:82" ht="45" hidden="1" customHeight="1" thickBot="1" x14ac:dyDescent="0.3">
      <c r="A40" s="53" t="s">
        <v>29</v>
      </c>
      <c r="B40" s="106" t="s">
        <v>30</v>
      </c>
      <c r="C40" s="107"/>
      <c r="D40" s="48"/>
      <c r="E40" s="48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</row>
    <row r="41" spans="1:82" ht="45.75" hidden="1" thickBot="1" x14ac:dyDescent="0.3">
      <c r="A41" s="53" t="s">
        <v>31</v>
      </c>
      <c r="B41" s="106" t="s">
        <v>32</v>
      </c>
      <c r="C41" s="107"/>
      <c r="D41" s="48"/>
      <c r="E41" s="48"/>
    </row>
    <row r="42" spans="1:82" ht="58.15" customHeight="1" thickBot="1" x14ac:dyDescent="0.3">
      <c r="A42" s="47" t="s">
        <v>33</v>
      </c>
      <c r="B42" s="108"/>
      <c r="C42" s="109"/>
      <c r="D42" s="48"/>
      <c r="E42" s="48"/>
    </row>
    <row r="43" spans="1:82" ht="30.75" thickBot="1" x14ac:dyDescent="0.3">
      <c r="A43" s="56" t="s">
        <v>34</v>
      </c>
      <c r="B43" s="110">
        <v>4200</v>
      </c>
      <c r="C43" s="111"/>
      <c r="D43" s="54"/>
      <c r="E43" s="54"/>
    </row>
    <row r="44" spans="1:82" ht="30.75" thickBot="1" x14ac:dyDescent="0.3">
      <c r="A44" s="53" t="s">
        <v>35</v>
      </c>
      <c r="B44" s="106" t="s">
        <v>36</v>
      </c>
      <c r="C44" s="107"/>
      <c r="D44" s="48"/>
      <c r="E44" s="48"/>
    </row>
    <row r="45" spans="1:82" ht="41.45" customHeight="1" x14ac:dyDescent="0.25">
      <c r="A45" s="57" t="s">
        <v>29</v>
      </c>
      <c r="B45" s="112" t="s">
        <v>37</v>
      </c>
      <c r="C45" s="111"/>
      <c r="D45" s="54"/>
      <c r="E45" s="54"/>
    </row>
    <row r="46" spans="1:82" ht="45" x14ac:dyDescent="0.25">
      <c r="A46" s="53" t="s">
        <v>31</v>
      </c>
      <c r="B46" s="113">
        <v>2100</v>
      </c>
      <c r="C46" s="113"/>
      <c r="D46" s="54"/>
      <c r="E46" s="54"/>
    </row>
    <row r="47" spans="1:82" x14ac:dyDescent="0.25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</row>
    <row r="48" spans="1:82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48"/>
      <c r="U48" s="48"/>
      <c r="V48" s="48"/>
      <c r="W48" s="4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</row>
    <row r="49" spans="1:35" ht="21.95" customHeight="1" x14ac:dyDescent="0.25">
      <c r="A49" s="59" t="s">
        <v>38</v>
      </c>
      <c r="B49" s="59"/>
      <c r="C49" s="59"/>
      <c r="D49" s="60"/>
      <c r="E49" s="60"/>
      <c r="F49" s="60"/>
      <c r="G49" s="60"/>
      <c r="H49" s="60"/>
      <c r="I49" s="61"/>
      <c r="J49" s="61"/>
      <c r="K49" s="61"/>
      <c r="L49" s="62"/>
      <c r="M49" s="62"/>
      <c r="N49" s="62"/>
      <c r="O49" s="62"/>
      <c r="P49" s="62"/>
      <c r="Q49" s="62"/>
      <c r="R49" s="62"/>
      <c r="S49" s="62"/>
      <c r="T49" s="63"/>
      <c r="U49" s="63"/>
      <c r="V49" s="63"/>
      <c r="W49" s="63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</row>
    <row r="50" spans="1:35" ht="56.45" customHeight="1" x14ac:dyDescent="0.25">
      <c r="A50" s="102" t="s">
        <v>39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64"/>
      <c r="U50" s="64"/>
      <c r="V50" s="64"/>
      <c r="W50" s="64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</row>
    <row r="51" spans="1:35" ht="56.45" customHeight="1" x14ac:dyDescent="0.25">
      <c r="A51" s="103" t="s">
        <v>40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5"/>
      <c r="T51" s="64"/>
      <c r="U51" s="64"/>
      <c r="V51" s="64"/>
      <c r="W51" s="6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</row>
    <row r="52" spans="1:35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8"/>
      <c r="U52" s="68"/>
      <c r="V52" s="68"/>
      <c r="W52" s="68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</row>
  </sheetData>
  <mergeCells count="51">
    <mergeCell ref="A1:AU1"/>
    <mergeCell ref="A2:C3"/>
    <mergeCell ref="D2:E2"/>
    <mergeCell ref="F2:G2"/>
    <mergeCell ref="H2:I2"/>
    <mergeCell ref="J2:K2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B40:C40"/>
    <mergeCell ref="A28:C28"/>
    <mergeCell ref="A29:C29"/>
    <mergeCell ref="A30:C30"/>
    <mergeCell ref="B32:C32"/>
    <mergeCell ref="B33:C33"/>
    <mergeCell ref="B34:C34"/>
    <mergeCell ref="B35:C35"/>
    <mergeCell ref="B36:C36"/>
    <mergeCell ref="B37:C37"/>
    <mergeCell ref="B38:C38"/>
    <mergeCell ref="B39:C39"/>
    <mergeCell ref="A47:AJ47"/>
    <mergeCell ref="A50:S50"/>
    <mergeCell ref="A51:S51"/>
    <mergeCell ref="B41:C41"/>
    <mergeCell ref="B42:C42"/>
    <mergeCell ref="B43:C43"/>
    <mergeCell ref="B44:C44"/>
    <mergeCell ref="B45:C45"/>
    <mergeCell ref="B46:C46"/>
  </mergeCells>
  <conditionalFormatting sqref="AZ22:AZ30 L49:M49 F39:M46 B67:M97 B52:M60 P52:AI60 P67:AI97 P39:W40 P49:AI49 DI39:DI60 CS39:CS59 DA39:DA60 DQ39:DQ59 DY39:DY60 EG39:EG59 EO39:EO60 BI39:BI60 BC39:BC60 BO39:BQ60 AJ39:BB40 P41:BB46">
    <cfRule type="cellIs" dxfId="23" priority="13" stopIfTrue="1" operator="equal">
      <formula>5</formula>
    </cfRule>
  </conditionalFormatting>
  <conditionalFormatting sqref="CS67:CS96">
    <cfRule type="cellIs" dxfId="22" priority="12" stopIfTrue="1" operator="equal">
      <formula>5</formula>
    </cfRule>
  </conditionalFormatting>
  <conditionalFormatting sqref="DA67:DA97">
    <cfRule type="cellIs" dxfId="21" priority="11" stopIfTrue="1" operator="equal">
      <formula>5</formula>
    </cfRule>
  </conditionalFormatting>
  <conditionalFormatting sqref="DI67:DI97">
    <cfRule type="cellIs" dxfId="20" priority="10" stopIfTrue="1" operator="equal">
      <formula>5</formula>
    </cfRule>
  </conditionalFormatting>
  <conditionalFormatting sqref="DQ67:DQ96">
    <cfRule type="cellIs" dxfId="19" priority="9" stopIfTrue="1" operator="equal">
      <formula>5</formula>
    </cfRule>
  </conditionalFormatting>
  <conditionalFormatting sqref="DY67:DY97">
    <cfRule type="cellIs" dxfId="18" priority="8" stopIfTrue="1" operator="equal">
      <formula>5</formula>
    </cfRule>
  </conditionalFormatting>
  <conditionalFormatting sqref="EG67:EG96">
    <cfRule type="cellIs" dxfId="17" priority="7" stopIfTrue="1" operator="equal">
      <formula>5</formula>
    </cfRule>
  </conditionalFormatting>
  <conditionalFormatting sqref="EO67:EO97">
    <cfRule type="cellIs" dxfId="16" priority="6" stopIfTrue="1" operator="equal">
      <formula>5</formula>
    </cfRule>
  </conditionalFormatting>
  <conditionalFormatting sqref="BI67:BI97">
    <cfRule type="cellIs" dxfId="15" priority="5" stopIfTrue="1" operator="equal">
      <formula>5</formula>
    </cfRule>
  </conditionalFormatting>
  <conditionalFormatting sqref="BC67:BC97">
    <cfRule type="cellIs" dxfId="14" priority="4" stopIfTrue="1" operator="equal">
      <formula>5</formula>
    </cfRule>
  </conditionalFormatting>
  <conditionalFormatting sqref="BO67:BQ97">
    <cfRule type="cellIs" dxfId="13" priority="3" stopIfTrue="1" operator="equal">
      <formula>5</formula>
    </cfRule>
  </conditionalFormatting>
  <conditionalFormatting sqref="C39:E40">
    <cfRule type="cellIs" dxfId="12" priority="2" stopIfTrue="1" operator="equal">
      <formula>5</formula>
    </cfRule>
  </conditionalFormatting>
  <conditionalFormatting sqref="N49:O49 N39:O46 N67:O97 N52:O60">
    <cfRule type="cellIs" dxfId="11" priority="1" stopIfTrue="1" operator="equal">
      <formula>5</formula>
    </cfRule>
  </conditionalFormatting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8"/>
  <sheetViews>
    <sheetView zoomScale="60" zoomScaleNormal="60" workbookViewId="0">
      <selection activeCell="S2" sqref="S2:AQ3"/>
    </sheetView>
  </sheetViews>
  <sheetFormatPr defaultRowHeight="15" x14ac:dyDescent="0.25"/>
  <cols>
    <col min="1" max="1" width="52.85546875" style="1" customWidth="1"/>
    <col min="2" max="2" width="14.42578125" style="1" customWidth="1"/>
    <col min="3" max="3" width="18.85546875" style="1" customWidth="1"/>
    <col min="4" max="15" width="10.7109375" style="1" hidden="1" customWidth="1"/>
    <col min="16" max="17" width="10.7109375" style="45" hidden="1" customWidth="1"/>
    <col min="18" max="18" width="10.7109375" style="1" hidden="1" customWidth="1"/>
    <col min="19" max="43" width="10.7109375" style="1" customWidth="1"/>
    <col min="44" max="44" width="12.42578125" style="1" customWidth="1"/>
    <col min="45" max="45" width="11.5703125" style="1" customWidth="1"/>
    <col min="46" max="46" width="12.42578125" style="1" customWidth="1"/>
    <col min="47" max="47" width="11.5703125" style="1" customWidth="1"/>
    <col min="48" max="48" width="12.42578125" style="1" customWidth="1"/>
    <col min="49" max="261" width="8.85546875" style="1"/>
    <col min="262" max="262" width="13.7109375" style="1" customWidth="1"/>
    <col min="263" max="263" width="7" style="1" customWidth="1"/>
    <col min="264" max="290" width="7.140625" style="1" customWidth="1"/>
    <col min="291" max="517" width="8.85546875" style="1"/>
    <col min="518" max="518" width="13.7109375" style="1" customWidth="1"/>
    <col min="519" max="519" width="7" style="1" customWidth="1"/>
    <col min="520" max="546" width="7.140625" style="1" customWidth="1"/>
    <col min="547" max="773" width="8.85546875" style="1"/>
    <col min="774" max="774" width="13.7109375" style="1" customWidth="1"/>
    <col min="775" max="775" width="7" style="1" customWidth="1"/>
    <col min="776" max="802" width="7.140625" style="1" customWidth="1"/>
    <col min="803" max="1029" width="8.85546875" style="1"/>
    <col min="1030" max="1030" width="13.7109375" style="1" customWidth="1"/>
    <col min="1031" max="1031" width="7" style="1" customWidth="1"/>
    <col min="1032" max="1058" width="7.140625" style="1" customWidth="1"/>
    <col min="1059" max="1285" width="8.85546875" style="1"/>
    <col min="1286" max="1286" width="13.7109375" style="1" customWidth="1"/>
    <col min="1287" max="1287" width="7" style="1" customWidth="1"/>
    <col min="1288" max="1314" width="7.140625" style="1" customWidth="1"/>
    <col min="1315" max="1541" width="8.85546875" style="1"/>
    <col min="1542" max="1542" width="13.7109375" style="1" customWidth="1"/>
    <col min="1543" max="1543" width="7" style="1" customWidth="1"/>
    <col min="1544" max="1570" width="7.140625" style="1" customWidth="1"/>
    <col min="1571" max="1797" width="8.85546875" style="1"/>
    <col min="1798" max="1798" width="13.7109375" style="1" customWidth="1"/>
    <col min="1799" max="1799" width="7" style="1" customWidth="1"/>
    <col min="1800" max="1826" width="7.140625" style="1" customWidth="1"/>
    <col min="1827" max="2053" width="8.85546875" style="1"/>
    <col min="2054" max="2054" width="13.7109375" style="1" customWidth="1"/>
    <col min="2055" max="2055" width="7" style="1" customWidth="1"/>
    <col min="2056" max="2082" width="7.140625" style="1" customWidth="1"/>
    <col min="2083" max="2309" width="8.85546875" style="1"/>
    <col min="2310" max="2310" width="13.7109375" style="1" customWidth="1"/>
    <col min="2311" max="2311" width="7" style="1" customWidth="1"/>
    <col min="2312" max="2338" width="7.140625" style="1" customWidth="1"/>
    <col min="2339" max="2565" width="8.85546875" style="1"/>
    <col min="2566" max="2566" width="13.7109375" style="1" customWidth="1"/>
    <col min="2567" max="2567" width="7" style="1" customWidth="1"/>
    <col min="2568" max="2594" width="7.140625" style="1" customWidth="1"/>
    <col min="2595" max="2821" width="8.85546875" style="1"/>
    <col min="2822" max="2822" width="13.7109375" style="1" customWidth="1"/>
    <col min="2823" max="2823" width="7" style="1" customWidth="1"/>
    <col min="2824" max="2850" width="7.140625" style="1" customWidth="1"/>
    <col min="2851" max="3077" width="8.85546875" style="1"/>
    <col min="3078" max="3078" width="13.7109375" style="1" customWidth="1"/>
    <col min="3079" max="3079" width="7" style="1" customWidth="1"/>
    <col min="3080" max="3106" width="7.140625" style="1" customWidth="1"/>
    <col min="3107" max="3333" width="8.85546875" style="1"/>
    <col min="3334" max="3334" width="13.7109375" style="1" customWidth="1"/>
    <col min="3335" max="3335" width="7" style="1" customWidth="1"/>
    <col min="3336" max="3362" width="7.140625" style="1" customWidth="1"/>
    <col min="3363" max="3589" width="8.85546875" style="1"/>
    <col min="3590" max="3590" width="13.7109375" style="1" customWidth="1"/>
    <col min="3591" max="3591" width="7" style="1" customWidth="1"/>
    <col min="3592" max="3618" width="7.140625" style="1" customWidth="1"/>
    <col min="3619" max="3845" width="8.85546875" style="1"/>
    <col min="3846" max="3846" width="13.7109375" style="1" customWidth="1"/>
    <col min="3847" max="3847" width="7" style="1" customWidth="1"/>
    <col min="3848" max="3874" width="7.140625" style="1" customWidth="1"/>
    <col min="3875" max="4101" width="8.85546875" style="1"/>
    <col min="4102" max="4102" width="13.7109375" style="1" customWidth="1"/>
    <col min="4103" max="4103" width="7" style="1" customWidth="1"/>
    <col min="4104" max="4130" width="7.140625" style="1" customWidth="1"/>
    <col min="4131" max="4357" width="8.85546875" style="1"/>
    <col min="4358" max="4358" width="13.7109375" style="1" customWidth="1"/>
    <col min="4359" max="4359" width="7" style="1" customWidth="1"/>
    <col min="4360" max="4386" width="7.140625" style="1" customWidth="1"/>
    <col min="4387" max="4613" width="8.85546875" style="1"/>
    <col min="4614" max="4614" width="13.7109375" style="1" customWidth="1"/>
    <col min="4615" max="4615" width="7" style="1" customWidth="1"/>
    <col min="4616" max="4642" width="7.140625" style="1" customWidth="1"/>
    <col min="4643" max="4869" width="8.85546875" style="1"/>
    <col min="4870" max="4870" width="13.7109375" style="1" customWidth="1"/>
    <col min="4871" max="4871" width="7" style="1" customWidth="1"/>
    <col min="4872" max="4898" width="7.140625" style="1" customWidth="1"/>
    <col min="4899" max="5125" width="8.85546875" style="1"/>
    <col min="5126" max="5126" width="13.7109375" style="1" customWidth="1"/>
    <col min="5127" max="5127" width="7" style="1" customWidth="1"/>
    <col min="5128" max="5154" width="7.140625" style="1" customWidth="1"/>
    <col min="5155" max="5381" width="8.85546875" style="1"/>
    <col min="5382" max="5382" width="13.7109375" style="1" customWidth="1"/>
    <col min="5383" max="5383" width="7" style="1" customWidth="1"/>
    <col min="5384" max="5410" width="7.140625" style="1" customWidth="1"/>
    <col min="5411" max="5637" width="8.85546875" style="1"/>
    <col min="5638" max="5638" width="13.7109375" style="1" customWidth="1"/>
    <col min="5639" max="5639" width="7" style="1" customWidth="1"/>
    <col min="5640" max="5666" width="7.140625" style="1" customWidth="1"/>
    <col min="5667" max="5893" width="8.85546875" style="1"/>
    <col min="5894" max="5894" width="13.7109375" style="1" customWidth="1"/>
    <col min="5895" max="5895" width="7" style="1" customWidth="1"/>
    <col min="5896" max="5922" width="7.140625" style="1" customWidth="1"/>
    <col min="5923" max="6149" width="8.85546875" style="1"/>
    <col min="6150" max="6150" width="13.7109375" style="1" customWidth="1"/>
    <col min="6151" max="6151" width="7" style="1" customWidth="1"/>
    <col min="6152" max="6178" width="7.140625" style="1" customWidth="1"/>
    <col min="6179" max="6405" width="8.85546875" style="1"/>
    <col min="6406" max="6406" width="13.7109375" style="1" customWidth="1"/>
    <col min="6407" max="6407" width="7" style="1" customWidth="1"/>
    <col min="6408" max="6434" width="7.140625" style="1" customWidth="1"/>
    <col min="6435" max="6661" width="8.85546875" style="1"/>
    <col min="6662" max="6662" width="13.7109375" style="1" customWidth="1"/>
    <col min="6663" max="6663" width="7" style="1" customWidth="1"/>
    <col min="6664" max="6690" width="7.140625" style="1" customWidth="1"/>
    <col min="6691" max="6917" width="8.85546875" style="1"/>
    <col min="6918" max="6918" width="13.7109375" style="1" customWidth="1"/>
    <col min="6919" max="6919" width="7" style="1" customWidth="1"/>
    <col min="6920" max="6946" width="7.140625" style="1" customWidth="1"/>
    <col min="6947" max="7173" width="8.85546875" style="1"/>
    <col min="7174" max="7174" width="13.7109375" style="1" customWidth="1"/>
    <col min="7175" max="7175" width="7" style="1" customWidth="1"/>
    <col min="7176" max="7202" width="7.140625" style="1" customWidth="1"/>
    <col min="7203" max="7429" width="8.85546875" style="1"/>
    <col min="7430" max="7430" width="13.7109375" style="1" customWidth="1"/>
    <col min="7431" max="7431" width="7" style="1" customWidth="1"/>
    <col min="7432" max="7458" width="7.140625" style="1" customWidth="1"/>
    <col min="7459" max="7685" width="8.85546875" style="1"/>
    <col min="7686" max="7686" width="13.7109375" style="1" customWidth="1"/>
    <col min="7687" max="7687" width="7" style="1" customWidth="1"/>
    <col min="7688" max="7714" width="7.140625" style="1" customWidth="1"/>
    <col min="7715" max="7941" width="8.85546875" style="1"/>
    <col min="7942" max="7942" width="13.7109375" style="1" customWidth="1"/>
    <col min="7943" max="7943" width="7" style="1" customWidth="1"/>
    <col min="7944" max="7970" width="7.140625" style="1" customWidth="1"/>
    <col min="7971" max="8197" width="8.85546875" style="1"/>
    <col min="8198" max="8198" width="13.7109375" style="1" customWidth="1"/>
    <col min="8199" max="8199" width="7" style="1" customWidth="1"/>
    <col min="8200" max="8226" width="7.140625" style="1" customWidth="1"/>
    <col min="8227" max="8453" width="8.85546875" style="1"/>
    <col min="8454" max="8454" width="13.7109375" style="1" customWidth="1"/>
    <col min="8455" max="8455" width="7" style="1" customWidth="1"/>
    <col min="8456" max="8482" width="7.140625" style="1" customWidth="1"/>
    <col min="8483" max="8709" width="8.85546875" style="1"/>
    <col min="8710" max="8710" width="13.7109375" style="1" customWidth="1"/>
    <col min="8711" max="8711" width="7" style="1" customWidth="1"/>
    <col min="8712" max="8738" width="7.140625" style="1" customWidth="1"/>
    <col min="8739" max="8965" width="8.85546875" style="1"/>
    <col min="8966" max="8966" width="13.7109375" style="1" customWidth="1"/>
    <col min="8967" max="8967" width="7" style="1" customWidth="1"/>
    <col min="8968" max="8994" width="7.140625" style="1" customWidth="1"/>
    <col min="8995" max="9221" width="8.85546875" style="1"/>
    <col min="9222" max="9222" width="13.7109375" style="1" customWidth="1"/>
    <col min="9223" max="9223" width="7" style="1" customWidth="1"/>
    <col min="9224" max="9250" width="7.140625" style="1" customWidth="1"/>
    <col min="9251" max="9477" width="8.85546875" style="1"/>
    <col min="9478" max="9478" width="13.7109375" style="1" customWidth="1"/>
    <col min="9479" max="9479" width="7" style="1" customWidth="1"/>
    <col min="9480" max="9506" width="7.140625" style="1" customWidth="1"/>
    <col min="9507" max="9733" width="8.85546875" style="1"/>
    <col min="9734" max="9734" width="13.7109375" style="1" customWidth="1"/>
    <col min="9735" max="9735" width="7" style="1" customWidth="1"/>
    <col min="9736" max="9762" width="7.140625" style="1" customWidth="1"/>
    <col min="9763" max="9989" width="8.85546875" style="1"/>
    <col min="9990" max="9990" width="13.7109375" style="1" customWidth="1"/>
    <col min="9991" max="9991" width="7" style="1" customWidth="1"/>
    <col min="9992" max="10018" width="7.140625" style="1" customWidth="1"/>
    <col min="10019" max="10245" width="8.85546875" style="1"/>
    <col min="10246" max="10246" width="13.7109375" style="1" customWidth="1"/>
    <col min="10247" max="10247" width="7" style="1" customWidth="1"/>
    <col min="10248" max="10274" width="7.140625" style="1" customWidth="1"/>
    <col min="10275" max="10501" width="8.85546875" style="1"/>
    <col min="10502" max="10502" width="13.7109375" style="1" customWidth="1"/>
    <col min="10503" max="10503" width="7" style="1" customWidth="1"/>
    <col min="10504" max="10530" width="7.140625" style="1" customWidth="1"/>
    <col min="10531" max="10757" width="8.85546875" style="1"/>
    <col min="10758" max="10758" width="13.7109375" style="1" customWidth="1"/>
    <col min="10759" max="10759" width="7" style="1" customWidth="1"/>
    <col min="10760" max="10786" width="7.140625" style="1" customWidth="1"/>
    <col min="10787" max="11013" width="8.85546875" style="1"/>
    <col min="11014" max="11014" width="13.7109375" style="1" customWidth="1"/>
    <col min="11015" max="11015" width="7" style="1" customWidth="1"/>
    <col min="11016" max="11042" width="7.140625" style="1" customWidth="1"/>
    <col min="11043" max="11269" width="8.85546875" style="1"/>
    <col min="11270" max="11270" width="13.7109375" style="1" customWidth="1"/>
    <col min="11271" max="11271" width="7" style="1" customWidth="1"/>
    <col min="11272" max="11298" width="7.140625" style="1" customWidth="1"/>
    <col min="11299" max="11525" width="8.85546875" style="1"/>
    <col min="11526" max="11526" width="13.7109375" style="1" customWidth="1"/>
    <col min="11527" max="11527" width="7" style="1" customWidth="1"/>
    <col min="11528" max="11554" width="7.140625" style="1" customWidth="1"/>
    <col min="11555" max="11781" width="8.85546875" style="1"/>
    <col min="11782" max="11782" width="13.7109375" style="1" customWidth="1"/>
    <col min="11783" max="11783" width="7" style="1" customWidth="1"/>
    <col min="11784" max="11810" width="7.140625" style="1" customWidth="1"/>
    <col min="11811" max="12037" width="8.85546875" style="1"/>
    <col min="12038" max="12038" width="13.7109375" style="1" customWidth="1"/>
    <col min="12039" max="12039" width="7" style="1" customWidth="1"/>
    <col min="12040" max="12066" width="7.140625" style="1" customWidth="1"/>
    <col min="12067" max="12293" width="8.85546875" style="1"/>
    <col min="12294" max="12294" width="13.7109375" style="1" customWidth="1"/>
    <col min="12295" max="12295" width="7" style="1" customWidth="1"/>
    <col min="12296" max="12322" width="7.140625" style="1" customWidth="1"/>
    <col min="12323" max="12549" width="8.85546875" style="1"/>
    <col min="12550" max="12550" width="13.7109375" style="1" customWidth="1"/>
    <col min="12551" max="12551" width="7" style="1" customWidth="1"/>
    <col min="12552" max="12578" width="7.140625" style="1" customWidth="1"/>
    <col min="12579" max="12805" width="8.85546875" style="1"/>
    <col min="12806" max="12806" width="13.7109375" style="1" customWidth="1"/>
    <col min="12807" max="12807" width="7" style="1" customWidth="1"/>
    <col min="12808" max="12834" width="7.140625" style="1" customWidth="1"/>
    <col min="12835" max="13061" width="8.85546875" style="1"/>
    <col min="13062" max="13062" width="13.7109375" style="1" customWidth="1"/>
    <col min="13063" max="13063" width="7" style="1" customWidth="1"/>
    <col min="13064" max="13090" width="7.140625" style="1" customWidth="1"/>
    <col min="13091" max="13317" width="8.85546875" style="1"/>
    <col min="13318" max="13318" width="13.7109375" style="1" customWidth="1"/>
    <col min="13319" max="13319" width="7" style="1" customWidth="1"/>
    <col min="13320" max="13346" width="7.140625" style="1" customWidth="1"/>
    <col min="13347" max="13573" width="8.85546875" style="1"/>
    <col min="13574" max="13574" width="13.7109375" style="1" customWidth="1"/>
    <col min="13575" max="13575" width="7" style="1" customWidth="1"/>
    <col min="13576" max="13602" width="7.140625" style="1" customWidth="1"/>
    <col min="13603" max="13829" width="8.85546875" style="1"/>
    <col min="13830" max="13830" width="13.7109375" style="1" customWidth="1"/>
    <col min="13831" max="13831" width="7" style="1" customWidth="1"/>
    <col min="13832" max="13858" width="7.140625" style="1" customWidth="1"/>
    <col min="13859" max="14085" width="8.85546875" style="1"/>
    <col min="14086" max="14086" width="13.7109375" style="1" customWidth="1"/>
    <col min="14087" max="14087" width="7" style="1" customWidth="1"/>
    <col min="14088" max="14114" width="7.140625" style="1" customWidth="1"/>
    <col min="14115" max="14341" width="8.85546875" style="1"/>
    <col min="14342" max="14342" width="13.7109375" style="1" customWidth="1"/>
    <col min="14343" max="14343" width="7" style="1" customWidth="1"/>
    <col min="14344" max="14370" width="7.140625" style="1" customWidth="1"/>
    <col min="14371" max="14597" width="8.85546875" style="1"/>
    <col min="14598" max="14598" width="13.7109375" style="1" customWidth="1"/>
    <col min="14599" max="14599" width="7" style="1" customWidth="1"/>
    <col min="14600" max="14626" width="7.140625" style="1" customWidth="1"/>
    <col min="14627" max="14853" width="8.85546875" style="1"/>
    <col min="14854" max="14854" width="13.7109375" style="1" customWidth="1"/>
    <col min="14855" max="14855" width="7" style="1" customWidth="1"/>
    <col min="14856" max="14882" width="7.140625" style="1" customWidth="1"/>
    <col min="14883" max="15109" width="8.85546875" style="1"/>
    <col min="15110" max="15110" width="13.7109375" style="1" customWidth="1"/>
    <col min="15111" max="15111" width="7" style="1" customWidth="1"/>
    <col min="15112" max="15138" width="7.140625" style="1" customWidth="1"/>
    <col min="15139" max="15365" width="8.85546875" style="1"/>
    <col min="15366" max="15366" width="13.7109375" style="1" customWidth="1"/>
    <col min="15367" max="15367" width="7" style="1" customWidth="1"/>
    <col min="15368" max="15394" width="7.140625" style="1" customWidth="1"/>
    <col min="15395" max="15621" width="8.85546875" style="1"/>
    <col min="15622" max="15622" width="13.7109375" style="1" customWidth="1"/>
    <col min="15623" max="15623" width="7" style="1" customWidth="1"/>
    <col min="15624" max="15650" width="7.140625" style="1" customWidth="1"/>
    <col min="15651" max="15877" width="8.85546875" style="1"/>
    <col min="15878" max="15878" width="13.7109375" style="1" customWidth="1"/>
    <col min="15879" max="15879" width="7" style="1" customWidth="1"/>
    <col min="15880" max="15906" width="7.140625" style="1" customWidth="1"/>
    <col min="15907" max="16133" width="8.85546875" style="1"/>
    <col min="16134" max="16134" width="13.7109375" style="1" customWidth="1"/>
    <col min="16135" max="16135" width="7" style="1" customWidth="1"/>
    <col min="16136" max="16162" width="7.140625" style="1" customWidth="1"/>
    <col min="16163" max="16384" width="8.85546875" style="1"/>
  </cols>
  <sheetData>
    <row r="1" spans="1:43" ht="15.75" thickBot="1" x14ac:dyDescent="0.3">
      <c r="A1" s="125" t="s">
        <v>41</v>
      </c>
      <c r="B1" s="126"/>
      <c r="C1" s="126"/>
      <c r="D1" s="164"/>
      <c r="E1" s="164"/>
      <c r="F1" s="164"/>
      <c r="G1" s="164"/>
      <c r="H1" s="164"/>
      <c r="I1" s="164"/>
      <c r="J1" s="164"/>
      <c r="K1" s="164"/>
      <c r="L1" s="126"/>
      <c r="M1" s="126"/>
      <c r="N1" s="126"/>
      <c r="O1" s="12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3" s="69" customFormat="1" ht="25.15" customHeight="1" thickBot="1" x14ac:dyDescent="0.25">
      <c r="A2" s="165" t="s">
        <v>1</v>
      </c>
      <c r="B2" s="166"/>
      <c r="C2" s="167"/>
      <c r="D2" s="171" t="s">
        <v>2</v>
      </c>
      <c r="E2" s="172"/>
      <c r="F2" s="173" t="s">
        <v>3</v>
      </c>
      <c r="G2" s="174"/>
      <c r="H2" s="175" t="s">
        <v>4</v>
      </c>
      <c r="I2" s="172"/>
      <c r="J2" s="176" t="s">
        <v>5</v>
      </c>
      <c r="K2" s="176"/>
      <c r="L2" s="7">
        <f>[3]BAR_BB!P2</f>
        <v>45813</v>
      </c>
      <c r="M2" s="7">
        <f>[3]BAR_BB!Q2</f>
        <v>45821</v>
      </c>
      <c r="N2" s="7">
        <f>[3]BAR_BB!R2</f>
        <v>45823</v>
      </c>
      <c r="O2" s="8">
        <f>[3]BAR_BB!S2</f>
        <v>45824</v>
      </c>
      <c r="P2" s="7">
        <f>[3]BAR_BB!T2</f>
        <v>45825</v>
      </c>
      <c r="Q2" s="7">
        <f>[3]BAR_BB!U2</f>
        <v>45828</v>
      </c>
      <c r="R2" s="8">
        <f>[3]BAR_BB!V2</f>
        <v>45831</v>
      </c>
      <c r="S2" s="8">
        <f>[3]BAR_BB!W2</f>
        <v>45840</v>
      </c>
      <c r="T2" s="7">
        <f>[3]BAR_BB!X2</f>
        <v>45841</v>
      </c>
      <c r="U2" s="8">
        <f>[3]BAR_BB!Y2</f>
        <v>45842</v>
      </c>
      <c r="V2" s="8">
        <f>[3]BAR_BB!Z2</f>
        <v>45845</v>
      </c>
      <c r="W2" s="7">
        <f>[3]BAR_BB!AA2</f>
        <v>45846</v>
      </c>
      <c r="X2" s="8">
        <f>[3]BAR_BB!AB2</f>
        <v>45849</v>
      </c>
      <c r="Y2" s="7">
        <f>[3]BAR_BB!AC2</f>
        <v>45850</v>
      </c>
      <c r="Z2" s="8">
        <f>[3]BAR_BB!AD2</f>
        <v>45852</v>
      </c>
      <c r="AA2" s="7">
        <f>[3]BAR_BB!AE2</f>
        <v>45855</v>
      </c>
      <c r="AB2" s="7">
        <f>[3]BAR_BB!AF2</f>
        <v>45856</v>
      </c>
      <c r="AC2" s="7">
        <f>[3]BAR_BB!AG2</f>
        <v>45859</v>
      </c>
      <c r="AD2" s="8">
        <f>[3]BAR_BB!AH2</f>
        <v>45863</v>
      </c>
      <c r="AE2" s="8">
        <f>[3]BAR_BB!AI2</f>
        <v>45869</v>
      </c>
      <c r="AF2" s="8">
        <f>[3]BAR_BB!AJ2</f>
        <v>45870</v>
      </c>
      <c r="AG2" s="8">
        <f>[3]BAR_BB!AK2</f>
        <v>45878</v>
      </c>
      <c r="AH2" s="8">
        <f>[3]BAR_BB!AL2</f>
        <v>45883</v>
      </c>
      <c r="AI2" s="8">
        <f>[3]BAR_BB!AM2</f>
        <v>45894</v>
      </c>
      <c r="AJ2" s="7">
        <f>[3]BAR_BB!AN2</f>
        <v>45901</v>
      </c>
      <c r="AK2" s="8">
        <f>[3]BAR_BB!AO2</f>
        <v>45904</v>
      </c>
      <c r="AL2" s="7">
        <f>[3]BAR_BB!AP2</f>
        <v>45910</v>
      </c>
      <c r="AM2" s="8">
        <f>[3]BAR_BB!AQ2</f>
        <v>45912</v>
      </c>
      <c r="AN2" s="8">
        <f>[3]BAR_BB!AR2</f>
        <v>45921</v>
      </c>
      <c r="AO2" s="8">
        <f>[3]BAR_BB!AS2</f>
        <v>45930</v>
      </c>
      <c r="AP2" s="8">
        <f>[3]BAR_BB!AT2</f>
        <v>45931</v>
      </c>
      <c r="AQ2" s="8">
        <f>[3]BAR_BB!AU2</f>
        <v>45962</v>
      </c>
    </row>
    <row r="3" spans="1:43" ht="37.9" customHeight="1" thickBot="1" x14ac:dyDescent="0.3">
      <c r="A3" s="168"/>
      <c r="B3" s="169"/>
      <c r="C3" s="170"/>
      <c r="D3" s="70" t="s">
        <v>6</v>
      </c>
      <c r="E3" s="70" t="s">
        <v>7</v>
      </c>
      <c r="F3" s="71" t="s">
        <v>6</v>
      </c>
      <c r="G3" s="71" t="s">
        <v>7</v>
      </c>
      <c r="H3" s="71" t="s">
        <v>6</v>
      </c>
      <c r="I3" s="71" t="s">
        <v>7</v>
      </c>
      <c r="J3" s="71" t="s">
        <v>6</v>
      </c>
      <c r="K3" s="72" t="s">
        <v>7</v>
      </c>
      <c r="L3" s="7">
        <f>[3]BAR_BB!P3</f>
        <v>45813</v>
      </c>
      <c r="M3" s="7">
        <f>[3]BAR_BB!Q3</f>
        <v>45822</v>
      </c>
      <c r="N3" s="7">
        <f>[3]BAR_BB!R3</f>
        <v>45823</v>
      </c>
      <c r="O3" s="8">
        <f>[3]BAR_BB!S3</f>
        <v>45824</v>
      </c>
      <c r="P3" s="7">
        <f>[3]BAR_BB!T3</f>
        <v>45827</v>
      </c>
      <c r="Q3" s="7">
        <f>[3]BAR_BB!U3</f>
        <v>45830</v>
      </c>
      <c r="R3" s="8">
        <f>[3]BAR_BB!V3</f>
        <v>45834</v>
      </c>
      <c r="S3" s="8">
        <f>[3]BAR_BB!W3</f>
        <v>45840</v>
      </c>
      <c r="T3" s="7">
        <f>[3]BAR_BB!X3</f>
        <v>45841</v>
      </c>
      <c r="U3" s="8">
        <f>[3]BAR_BB!Y3</f>
        <v>45844</v>
      </c>
      <c r="V3" s="8">
        <f>[3]BAR_BB!Z3</f>
        <v>45845</v>
      </c>
      <c r="W3" s="7">
        <f>[3]BAR_BB!AA3</f>
        <v>45848</v>
      </c>
      <c r="X3" s="8">
        <f>[3]BAR_BB!AB3</f>
        <v>45849</v>
      </c>
      <c r="Y3" s="7">
        <f>[3]BAR_BB!AC3</f>
        <v>45851</v>
      </c>
      <c r="Z3" s="8">
        <f>[3]BAR_BB!AD3</f>
        <v>45854</v>
      </c>
      <c r="AA3" s="7">
        <f>[3]BAR_BB!AE3</f>
        <v>45855</v>
      </c>
      <c r="AB3" s="7">
        <f>[3]BAR_BB!AF3</f>
        <v>45858</v>
      </c>
      <c r="AC3" s="7">
        <f>[3]BAR_BB!AG3</f>
        <v>45862</v>
      </c>
      <c r="AD3" s="8">
        <f>[3]BAR_BB!AH3</f>
        <v>45868</v>
      </c>
      <c r="AE3" s="8">
        <f>[3]BAR_BB!AI3</f>
        <v>45869</v>
      </c>
      <c r="AF3" s="8">
        <f>[3]BAR_BB!AJ3</f>
        <v>45877</v>
      </c>
      <c r="AG3" s="8">
        <f>[3]BAR_BB!AK3</f>
        <v>45882</v>
      </c>
      <c r="AH3" s="8">
        <f>[3]BAR_BB!AL3</f>
        <v>45893</v>
      </c>
      <c r="AI3" s="8">
        <f>[3]BAR_BB!AM3</f>
        <v>45900</v>
      </c>
      <c r="AJ3" s="7">
        <f>[3]BAR_BB!AN3</f>
        <v>45903</v>
      </c>
      <c r="AK3" s="8">
        <f>[3]BAR_BB!AO3</f>
        <v>45909</v>
      </c>
      <c r="AL3" s="7">
        <f>[3]BAR_BB!AP3</f>
        <v>45911</v>
      </c>
      <c r="AM3" s="8">
        <f>[3]BAR_BB!AQ3</f>
        <v>45920</v>
      </c>
      <c r="AN3" s="8">
        <f>[3]BAR_BB!AR3</f>
        <v>45929</v>
      </c>
      <c r="AO3" s="8">
        <f>[3]BAR_BB!AS3</f>
        <v>45930</v>
      </c>
      <c r="AP3" s="8">
        <f>[3]BAR_BB!AT3</f>
        <v>45961</v>
      </c>
      <c r="AQ3" s="8">
        <f>[3]BAR_BB!AU3</f>
        <v>46020</v>
      </c>
    </row>
    <row r="4" spans="1:43" ht="28.15" customHeight="1" x14ac:dyDescent="0.25">
      <c r="A4" s="160" t="s">
        <v>8</v>
      </c>
      <c r="B4" s="160"/>
      <c r="C4" s="160"/>
      <c r="D4" s="73">
        <v>5900</v>
      </c>
      <c r="E4" s="73">
        <f>D4</f>
        <v>5900</v>
      </c>
      <c r="F4" s="74">
        <v>7400</v>
      </c>
      <c r="G4" s="74">
        <f>F4</f>
        <v>7400</v>
      </c>
      <c r="H4" s="75">
        <v>7300</v>
      </c>
      <c r="I4" s="76">
        <f>H4</f>
        <v>7300</v>
      </c>
      <c r="J4" s="75">
        <v>6300</v>
      </c>
      <c r="K4" s="77">
        <f>J4</f>
        <v>6300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78"/>
      <c r="AQ4" s="78"/>
    </row>
    <row r="5" spans="1:43" ht="22.5" x14ac:dyDescent="0.25">
      <c r="A5" s="79"/>
      <c r="B5" s="80"/>
      <c r="C5" s="81" t="s">
        <v>6</v>
      </c>
      <c r="D5" s="82"/>
      <c r="E5" s="82"/>
      <c r="F5" s="83"/>
      <c r="G5" s="74"/>
      <c r="H5" s="75"/>
      <c r="I5" s="76"/>
      <c r="J5" s="75"/>
      <c r="K5" s="77"/>
      <c r="L5" s="84">
        <f>[3]BAR_BB!P5-1700</f>
        <v>8800</v>
      </c>
      <c r="M5" s="84">
        <f>[3]BAR_BB!Q5-1700</f>
        <v>12800</v>
      </c>
      <c r="N5" s="84">
        <f>[3]BAR_BB!R5-1700</f>
        <v>11800</v>
      </c>
      <c r="O5" s="84">
        <f>[3]BAR_BB!S5-1700</f>
        <v>10800</v>
      </c>
      <c r="P5" s="84">
        <f>[3]BAR_BB!T5-1700</f>
        <v>11800</v>
      </c>
      <c r="Q5" s="84">
        <f>[3]BAR_BB!U5-1700</f>
        <v>10800</v>
      </c>
      <c r="R5" s="84">
        <f>[3]BAR_BB!V5-1700</f>
        <v>10800</v>
      </c>
      <c r="S5" s="84">
        <f>[3]BAR_BB!W5-1700</f>
        <v>10800</v>
      </c>
      <c r="T5" s="84">
        <f>[3]BAR_BB!X5-1700</f>
        <v>12800</v>
      </c>
      <c r="U5" s="84">
        <f>[3]BAR_BB!Y5-1700</f>
        <v>12800</v>
      </c>
      <c r="V5" s="84">
        <f>[3]BAR_BB!Z5-1700</f>
        <v>12800</v>
      </c>
      <c r="W5" s="84">
        <f>[3]BAR_BB!AA5-1700</f>
        <v>12800</v>
      </c>
      <c r="X5" s="84">
        <f>[3]BAR_BB!AB5-1700</f>
        <v>12800</v>
      </c>
      <c r="Y5" s="84">
        <f>[3]BAR_BB!AC5-1700</f>
        <v>12800</v>
      </c>
      <c r="Z5" s="84">
        <f>[3]BAR_BB!AD5-1700</f>
        <v>12800</v>
      </c>
      <c r="AA5" s="84">
        <f>[3]BAR_BB!AE5-1700</f>
        <v>12800</v>
      </c>
      <c r="AB5" s="84">
        <f>[3]BAR_BB!AF5-1700</f>
        <v>12800</v>
      </c>
      <c r="AC5" s="84">
        <f>[3]BAR_BB!AG5-1700</f>
        <v>12800</v>
      </c>
      <c r="AD5" s="84">
        <f>[3]BAR_BB!AH5-1700</f>
        <v>11800</v>
      </c>
      <c r="AE5" s="84">
        <f>[3]BAR_BB!AI5-1700</f>
        <v>11800</v>
      </c>
      <c r="AF5" s="84">
        <f>[3]BAR_BB!AJ5-1700</f>
        <v>11800</v>
      </c>
      <c r="AG5" s="84">
        <f>[3]BAR_BB!AK5-1700</f>
        <v>11800</v>
      </c>
      <c r="AH5" s="84">
        <f>[3]BAR_BB!AL5-1700</f>
        <v>10800</v>
      </c>
      <c r="AI5" s="84">
        <f>[3]BAR_BB!AM5-1700</f>
        <v>9800</v>
      </c>
      <c r="AJ5" s="84">
        <f>[3]BAR_BB!AN5-1700</f>
        <v>10800</v>
      </c>
      <c r="AK5" s="84">
        <f>[3]BAR_BB!AO5-1700</f>
        <v>11800</v>
      </c>
      <c r="AL5" s="84">
        <f>[3]BAR_BB!AP5-1700</f>
        <v>10800</v>
      </c>
      <c r="AM5" s="84">
        <f>[3]BAR_BB!AQ5-1700</f>
        <v>9800</v>
      </c>
      <c r="AN5" s="84">
        <f>[3]BAR_BB!AR5-1700</f>
        <v>8800</v>
      </c>
      <c r="AO5" s="84">
        <f>[3]BAR_BB!AS5-1600</f>
        <v>4400</v>
      </c>
      <c r="AP5" s="84">
        <f>[3]BAR_BB!AT5-1600</f>
        <v>4400</v>
      </c>
      <c r="AQ5" s="84">
        <f>[3]BAR_BB!AU5-1600</f>
        <v>4400</v>
      </c>
    </row>
    <row r="6" spans="1:43" ht="22.5" x14ac:dyDescent="0.25">
      <c r="A6" s="79"/>
      <c r="B6" s="80"/>
      <c r="C6" s="85" t="s">
        <v>7</v>
      </c>
      <c r="D6" s="82"/>
      <c r="E6" s="82"/>
      <c r="F6" s="83"/>
      <c r="G6" s="74"/>
      <c r="H6" s="75"/>
      <c r="I6" s="76"/>
      <c r="J6" s="75"/>
      <c r="K6" s="77"/>
      <c r="L6" s="84">
        <f>[3]BAR_BB!P6-3400</f>
        <v>8800</v>
      </c>
      <c r="M6" s="84">
        <f>[3]BAR_BB!Q6-3400</f>
        <v>12800</v>
      </c>
      <c r="N6" s="84">
        <f>[3]BAR_BB!R6-3400</f>
        <v>11800</v>
      </c>
      <c r="O6" s="84">
        <f>[3]BAR_BB!S6-3400</f>
        <v>10800</v>
      </c>
      <c r="P6" s="84">
        <f>[3]BAR_BB!T6-3400</f>
        <v>11800</v>
      </c>
      <c r="Q6" s="84">
        <f>[3]BAR_BB!U6-3400</f>
        <v>10800</v>
      </c>
      <c r="R6" s="84">
        <f>[3]BAR_BB!V6-3400</f>
        <v>10800</v>
      </c>
      <c r="S6" s="84">
        <f>[3]BAR_BB!W6-3400</f>
        <v>10800</v>
      </c>
      <c r="T6" s="84">
        <f>[3]BAR_BB!X6-3400</f>
        <v>12800</v>
      </c>
      <c r="U6" s="84">
        <f>[3]BAR_BB!Y6-3400</f>
        <v>12800</v>
      </c>
      <c r="V6" s="84">
        <f>[3]BAR_BB!Z6-3400</f>
        <v>12800</v>
      </c>
      <c r="W6" s="84">
        <f>[3]BAR_BB!AA6-3400</f>
        <v>12800</v>
      </c>
      <c r="X6" s="84">
        <f>[3]BAR_BB!AB6-3400</f>
        <v>12800</v>
      </c>
      <c r="Y6" s="84">
        <f>[3]BAR_BB!AC6-3400</f>
        <v>12800</v>
      </c>
      <c r="Z6" s="84">
        <f>[3]BAR_BB!AD6-3400</f>
        <v>12800</v>
      </c>
      <c r="AA6" s="84">
        <f>[3]BAR_BB!AE6-3400</f>
        <v>12800</v>
      </c>
      <c r="AB6" s="84">
        <f>[3]BAR_BB!AF6-3400</f>
        <v>12800</v>
      </c>
      <c r="AC6" s="84">
        <f>[3]BAR_BB!AG6-3400</f>
        <v>12800</v>
      </c>
      <c r="AD6" s="84">
        <f>[3]BAR_BB!AH6-3400</f>
        <v>11800</v>
      </c>
      <c r="AE6" s="84">
        <f>[3]BAR_BB!AI6-3400</f>
        <v>11800</v>
      </c>
      <c r="AF6" s="84">
        <f>[3]BAR_BB!AJ6-3400</f>
        <v>11800</v>
      </c>
      <c r="AG6" s="84">
        <f>[3]BAR_BB!AK6-3400</f>
        <v>11800</v>
      </c>
      <c r="AH6" s="84">
        <f>[3]BAR_BB!AL6-3400</f>
        <v>10800</v>
      </c>
      <c r="AI6" s="84">
        <f>[3]BAR_BB!AM6-3400</f>
        <v>9800</v>
      </c>
      <c r="AJ6" s="84">
        <f>[3]BAR_BB!AN6-3400</f>
        <v>10800</v>
      </c>
      <c r="AK6" s="84">
        <f>[3]BAR_BB!AO6-3400</f>
        <v>11800</v>
      </c>
      <c r="AL6" s="84">
        <f>[3]BAR_BB!AP6-3400</f>
        <v>10800</v>
      </c>
      <c r="AM6" s="84">
        <f>[3]BAR_BB!AQ6-3400</f>
        <v>9800</v>
      </c>
      <c r="AN6" s="84">
        <f>[3]BAR_BB!AR6-3400</f>
        <v>8800</v>
      </c>
      <c r="AO6" s="84">
        <f>[3]BAR_BB!AS6-3200</f>
        <v>4400</v>
      </c>
      <c r="AP6" s="84">
        <f>[3]BAR_BB!AT6-3200</f>
        <v>4400</v>
      </c>
      <c r="AQ6" s="84">
        <f>[3]BAR_BB!AU6-3200</f>
        <v>4400</v>
      </c>
    </row>
    <row r="7" spans="1:43" x14ac:dyDescent="0.25">
      <c r="A7" s="160" t="s">
        <v>9</v>
      </c>
      <c r="B7" s="160"/>
      <c r="C7" s="160"/>
      <c r="D7" s="83">
        <f>D4+1000</f>
        <v>6900</v>
      </c>
      <c r="E7" s="86">
        <f t="shared" ref="E7:E28" si="0">D7</f>
        <v>6900</v>
      </c>
      <c r="F7" s="83">
        <f>F4+1000</f>
        <v>8400</v>
      </c>
      <c r="G7" s="74">
        <f t="shared" ref="G7:I28" si="1">F7</f>
        <v>8400</v>
      </c>
      <c r="H7" s="86">
        <f>H4+1000</f>
        <v>8300</v>
      </c>
      <c r="I7" s="76">
        <f t="shared" si="1"/>
        <v>8300</v>
      </c>
      <c r="J7" s="86">
        <f>J4+1000</f>
        <v>7300</v>
      </c>
      <c r="K7" s="77">
        <f t="shared" ref="K7:K28" si="2">J7</f>
        <v>7300</v>
      </c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</row>
    <row r="8" spans="1:43" ht="22.5" x14ac:dyDescent="0.25">
      <c r="A8" s="79"/>
      <c r="B8" s="80"/>
      <c r="C8" s="81" t="s">
        <v>6</v>
      </c>
      <c r="D8" s="83"/>
      <c r="E8" s="86"/>
      <c r="F8" s="83"/>
      <c r="G8" s="74"/>
      <c r="H8" s="86"/>
      <c r="I8" s="76"/>
      <c r="J8" s="86"/>
      <c r="K8" s="77"/>
      <c r="L8" s="84">
        <f>[3]BAR_BB!P8-1700</f>
        <v>9800</v>
      </c>
      <c r="M8" s="84">
        <f>[3]BAR_BB!Q8-1700</f>
        <v>15300</v>
      </c>
      <c r="N8" s="84">
        <f>[3]BAR_BB!R8-1700</f>
        <v>14300</v>
      </c>
      <c r="O8" s="84">
        <f>[3]BAR_BB!S8-1700</f>
        <v>13300</v>
      </c>
      <c r="P8" s="84">
        <f>[3]BAR_BB!T8-1700</f>
        <v>14300</v>
      </c>
      <c r="Q8" s="84">
        <f>[3]BAR_BB!U8-1700</f>
        <v>13300</v>
      </c>
      <c r="R8" s="84">
        <f>[3]BAR_BB!V8-1700</f>
        <v>13300</v>
      </c>
      <c r="S8" s="84">
        <f>[3]BAR_BB!W8-1700</f>
        <v>13300</v>
      </c>
      <c r="T8" s="84">
        <f>[3]BAR_BB!X8-1700</f>
        <v>15300</v>
      </c>
      <c r="U8" s="84">
        <f>[3]BAR_BB!Y8-1700</f>
        <v>15300</v>
      </c>
      <c r="V8" s="84">
        <f>[3]BAR_BB!Z8-1700</f>
        <v>15300</v>
      </c>
      <c r="W8" s="84">
        <f>[3]BAR_BB!AA8-1700</f>
        <v>15300</v>
      </c>
      <c r="X8" s="84">
        <f>[3]BAR_BB!AB8-1700</f>
        <v>15300</v>
      </c>
      <c r="Y8" s="84">
        <f>[3]BAR_BB!AC8-1700</f>
        <v>15300</v>
      </c>
      <c r="Z8" s="84">
        <f>[3]BAR_BB!AD8-1700</f>
        <v>15300</v>
      </c>
      <c r="AA8" s="84">
        <f>[3]BAR_BB!AE8-1700</f>
        <v>15300</v>
      </c>
      <c r="AB8" s="84">
        <f>[3]BAR_BB!AF8-1700</f>
        <v>15300</v>
      </c>
      <c r="AC8" s="84">
        <f>[3]BAR_BB!AG8-1700</f>
        <v>15300</v>
      </c>
      <c r="AD8" s="84">
        <f>[3]BAR_BB!AH8-1700</f>
        <v>14300</v>
      </c>
      <c r="AE8" s="84">
        <f>[3]BAR_BB!AI8-1700</f>
        <v>14300</v>
      </c>
      <c r="AF8" s="84">
        <f>[3]BAR_BB!AJ8-1700</f>
        <v>14300</v>
      </c>
      <c r="AG8" s="84">
        <f>[3]BAR_BB!AK8-1700</f>
        <v>14300</v>
      </c>
      <c r="AH8" s="84">
        <f>[3]BAR_BB!AL8-1700</f>
        <v>13300</v>
      </c>
      <c r="AI8" s="84">
        <f>[3]BAR_BB!AM8-1700</f>
        <v>12300</v>
      </c>
      <c r="AJ8" s="84">
        <f>[3]BAR_BB!AN8-1700</f>
        <v>13300</v>
      </c>
      <c r="AK8" s="84">
        <f>[3]BAR_BB!AO8-1700</f>
        <v>14300</v>
      </c>
      <c r="AL8" s="84">
        <f>[3]BAR_BB!AP8-1700</f>
        <v>13300</v>
      </c>
      <c r="AM8" s="84">
        <f>[3]BAR_BB!AQ8-1700</f>
        <v>12300</v>
      </c>
      <c r="AN8" s="84">
        <f>[3]BAR_BB!AR8-1700</f>
        <v>11300</v>
      </c>
      <c r="AO8" s="84">
        <f>[3]BAR_BB!AS8-1600</f>
        <v>5400</v>
      </c>
      <c r="AP8" s="84">
        <f>[3]BAR_BB!AT8-1600</f>
        <v>5400</v>
      </c>
      <c r="AQ8" s="84">
        <f>[3]BAR_BB!AU8-1600</f>
        <v>5400</v>
      </c>
    </row>
    <row r="9" spans="1:43" ht="22.5" x14ac:dyDescent="0.25">
      <c r="A9" s="79"/>
      <c r="B9" s="80"/>
      <c r="C9" s="85" t="s">
        <v>7</v>
      </c>
      <c r="D9" s="83"/>
      <c r="E9" s="86"/>
      <c r="F9" s="83"/>
      <c r="G9" s="74"/>
      <c r="H9" s="86"/>
      <c r="I9" s="76"/>
      <c r="J9" s="86"/>
      <c r="K9" s="77"/>
      <c r="L9" s="84">
        <f>[3]BAR_BB!P9-3400</f>
        <v>9800</v>
      </c>
      <c r="M9" s="84">
        <f>[3]BAR_BB!Q9-3400</f>
        <v>15300</v>
      </c>
      <c r="N9" s="84">
        <f>[3]BAR_BB!R9-3400</f>
        <v>14300</v>
      </c>
      <c r="O9" s="84">
        <f>[3]BAR_BB!S9-3400</f>
        <v>13300</v>
      </c>
      <c r="P9" s="84">
        <f>[3]BAR_BB!T9-3400</f>
        <v>14300</v>
      </c>
      <c r="Q9" s="84">
        <f>[3]BAR_BB!U9-3400</f>
        <v>13300</v>
      </c>
      <c r="R9" s="84">
        <f>[3]BAR_BB!V9-3400</f>
        <v>13300</v>
      </c>
      <c r="S9" s="84">
        <f>[3]BAR_BB!W9-3400</f>
        <v>13300</v>
      </c>
      <c r="T9" s="84">
        <f>[3]BAR_BB!X9-3400</f>
        <v>15300</v>
      </c>
      <c r="U9" s="84">
        <f>[3]BAR_BB!Y9-3400</f>
        <v>15300</v>
      </c>
      <c r="V9" s="84">
        <f>[3]BAR_BB!Z9-3400</f>
        <v>15300</v>
      </c>
      <c r="W9" s="84">
        <f>[3]BAR_BB!AA9-3400</f>
        <v>15300</v>
      </c>
      <c r="X9" s="84">
        <f>[3]BAR_BB!AB9-3400</f>
        <v>15300</v>
      </c>
      <c r="Y9" s="84">
        <f>[3]BAR_BB!AC9-3400</f>
        <v>15300</v>
      </c>
      <c r="Z9" s="84">
        <f>[3]BAR_BB!AD9-3400</f>
        <v>15300</v>
      </c>
      <c r="AA9" s="84">
        <f>[3]BAR_BB!AE9-3400</f>
        <v>15300</v>
      </c>
      <c r="AB9" s="84">
        <f>[3]BAR_BB!AF9-3400</f>
        <v>15300</v>
      </c>
      <c r="AC9" s="84">
        <f>[3]BAR_BB!AG9-3400</f>
        <v>15300</v>
      </c>
      <c r="AD9" s="84">
        <f>[3]BAR_BB!AH9-3400</f>
        <v>14300</v>
      </c>
      <c r="AE9" s="84">
        <f>[3]BAR_BB!AI9-3400</f>
        <v>14300</v>
      </c>
      <c r="AF9" s="84">
        <f>[3]BAR_BB!AJ9-3400</f>
        <v>14300</v>
      </c>
      <c r="AG9" s="84">
        <f>[3]BAR_BB!AK9-3400</f>
        <v>14300</v>
      </c>
      <c r="AH9" s="84">
        <f>[3]BAR_BB!AL9-3400</f>
        <v>13300</v>
      </c>
      <c r="AI9" s="84">
        <f>[3]BAR_BB!AM9-3400</f>
        <v>12300</v>
      </c>
      <c r="AJ9" s="84">
        <f>[3]BAR_BB!AN9-3400</f>
        <v>13300</v>
      </c>
      <c r="AK9" s="84">
        <f>[3]BAR_BB!AO9-3400</f>
        <v>14300</v>
      </c>
      <c r="AL9" s="84">
        <f>[3]BAR_BB!AP9-3400</f>
        <v>13300</v>
      </c>
      <c r="AM9" s="84">
        <f>[3]BAR_BB!AQ9-3400</f>
        <v>12300</v>
      </c>
      <c r="AN9" s="84">
        <f>[3]BAR_BB!AR9-3400</f>
        <v>11300</v>
      </c>
      <c r="AO9" s="84">
        <f>[3]BAR_BB!AS9-3200</f>
        <v>5400</v>
      </c>
      <c r="AP9" s="84">
        <f>[3]BAR_BB!AT9-3200</f>
        <v>5400</v>
      </c>
      <c r="AQ9" s="84">
        <f>[3]BAR_BB!AU9-3200</f>
        <v>5400</v>
      </c>
    </row>
    <row r="10" spans="1:43" ht="16.149999999999999" customHeight="1" x14ac:dyDescent="0.25">
      <c r="A10" s="160" t="s">
        <v>10</v>
      </c>
      <c r="B10" s="160"/>
      <c r="C10" s="160"/>
      <c r="D10" s="83">
        <f>D4+1500</f>
        <v>7400</v>
      </c>
      <c r="E10" s="86">
        <f t="shared" si="0"/>
        <v>7400</v>
      </c>
      <c r="F10" s="83">
        <f>F7+500</f>
        <v>8900</v>
      </c>
      <c r="G10" s="74">
        <f t="shared" si="1"/>
        <v>8900</v>
      </c>
      <c r="H10" s="86">
        <f>H4+1500</f>
        <v>8800</v>
      </c>
      <c r="I10" s="76">
        <f t="shared" si="1"/>
        <v>8800</v>
      </c>
      <c r="J10" s="86">
        <f>J4+1500</f>
        <v>7800</v>
      </c>
      <c r="K10" s="77">
        <f t="shared" si="2"/>
        <v>7800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</row>
    <row r="11" spans="1:43" ht="21.6" customHeight="1" x14ac:dyDescent="0.25">
      <c r="A11" s="79"/>
      <c r="B11" s="80"/>
      <c r="C11" s="81" t="s">
        <v>6</v>
      </c>
      <c r="D11" s="83"/>
      <c r="E11" s="86"/>
      <c r="F11" s="83"/>
      <c r="G11" s="74"/>
      <c r="H11" s="86"/>
      <c r="I11" s="76"/>
      <c r="J11" s="86"/>
      <c r="K11" s="77"/>
      <c r="L11" s="84">
        <f>[3]BAR_BB!P11-1700</f>
        <v>10300</v>
      </c>
      <c r="M11" s="84">
        <f>[3]BAR_BB!Q11-1700</f>
        <v>13800</v>
      </c>
      <c r="N11" s="84">
        <f>[3]BAR_BB!R11-1700</f>
        <v>12800</v>
      </c>
      <c r="O11" s="84">
        <f>[3]BAR_BB!S11-1700</f>
        <v>11800</v>
      </c>
      <c r="P11" s="84">
        <f>[3]BAR_BB!T11-1700</f>
        <v>12800</v>
      </c>
      <c r="Q11" s="84">
        <f>[3]BAR_BB!U11-1700</f>
        <v>11800</v>
      </c>
      <c r="R11" s="84">
        <f>[3]BAR_BB!V11-1700</f>
        <v>11800</v>
      </c>
      <c r="S11" s="84">
        <f>[3]BAR_BB!W11-1700</f>
        <v>11800</v>
      </c>
      <c r="T11" s="84">
        <f>[3]BAR_BB!X11-1700</f>
        <v>13800</v>
      </c>
      <c r="U11" s="84">
        <f>[3]BAR_BB!Y11-1700</f>
        <v>13800</v>
      </c>
      <c r="V11" s="84">
        <f>[3]BAR_BB!Z11-1700</f>
        <v>13800</v>
      </c>
      <c r="W11" s="84">
        <f>[3]BAR_BB!AA11-1700</f>
        <v>13800</v>
      </c>
      <c r="X11" s="84">
        <f>[3]BAR_BB!AB11-1700</f>
        <v>13800</v>
      </c>
      <c r="Y11" s="84">
        <f>[3]BAR_BB!AC11-1700</f>
        <v>13800</v>
      </c>
      <c r="Z11" s="84">
        <f>[3]BAR_BB!AD11-1700</f>
        <v>13800</v>
      </c>
      <c r="AA11" s="84">
        <f>[3]BAR_BB!AE11-1700</f>
        <v>13800</v>
      </c>
      <c r="AB11" s="84">
        <f>[3]BAR_BB!AF11-1700</f>
        <v>13800</v>
      </c>
      <c r="AC11" s="84">
        <f>[3]BAR_BB!AG11-1700</f>
        <v>13800</v>
      </c>
      <c r="AD11" s="84">
        <f>[3]BAR_BB!AH11-1700</f>
        <v>12800</v>
      </c>
      <c r="AE11" s="84">
        <f>[3]BAR_BB!AI11-1700</f>
        <v>12800</v>
      </c>
      <c r="AF11" s="84">
        <f>[3]BAR_BB!AJ11-1700</f>
        <v>12800</v>
      </c>
      <c r="AG11" s="84">
        <f>[3]BAR_BB!AK11-1700</f>
        <v>12800</v>
      </c>
      <c r="AH11" s="84">
        <f>[3]BAR_BB!AL11-1700</f>
        <v>11800</v>
      </c>
      <c r="AI11" s="84">
        <f>[3]BAR_BB!AM11-1700</f>
        <v>10800</v>
      </c>
      <c r="AJ11" s="84">
        <f>[3]BAR_BB!AN11-1700</f>
        <v>11800</v>
      </c>
      <c r="AK11" s="84">
        <f>[3]BAR_BB!AO11-1700</f>
        <v>12800</v>
      </c>
      <c r="AL11" s="84">
        <f>[3]BAR_BB!AP11-1700</f>
        <v>11800</v>
      </c>
      <c r="AM11" s="84">
        <f>[3]BAR_BB!AQ11-1700</f>
        <v>10800</v>
      </c>
      <c r="AN11" s="84">
        <f>[3]BAR_BB!AR11-1700</f>
        <v>9800</v>
      </c>
      <c r="AO11" s="84">
        <f>[3]BAR_BB!AS11-1600</f>
        <v>5900</v>
      </c>
      <c r="AP11" s="84">
        <f>[3]BAR_BB!AT11-1600</f>
        <v>5900</v>
      </c>
      <c r="AQ11" s="84">
        <f>[3]BAR_BB!AU11-1600</f>
        <v>5900</v>
      </c>
    </row>
    <row r="12" spans="1:43" ht="21.6" customHeight="1" x14ac:dyDescent="0.25">
      <c r="A12" s="79"/>
      <c r="B12" s="80"/>
      <c r="C12" s="85" t="s">
        <v>7</v>
      </c>
      <c r="D12" s="83"/>
      <c r="E12" s="86"/>
      <c r="F12" s="83"/>
      <c r="G12" s="74"/>
      <c r="H12" s="86"/>
      <c r="I12" s="76"/>
      <c r="J12" s="86"/>
      <c r="K12" s="77"/>
      <c r="L12" s="84">
        <f>[3]BAR_BB!P12-3400</f>
        <v>10300</v>
      </c>
      <c r="M12" s="84">
        <f>[3]BAR_BB!Q12-3400</f>
        <v>13800</v>
      </c>
      <c r="N12" s="84">
        <f>[3]BAR_BB!R12-3400</f>
        <v>12800</v>
      </c>
      <c r="O12" s="84">
        <f>[3]BAR_BB!S12-3400</f>
        <v>11800</v>
      </c>
      <c r="P12" s="84">
        <f>[3]BAR_BB!T12-3400</f>
        <v>12800</v>
      </c>
      <c r="Q12" s="84">
        <f>[3]BAR_BB!U12-3400</f>
        <v>11800</v>
      </c>
      <c r="R12" s="84">
        <f>[3]BAR_BB!V12-3400</f>
        <v>11800</v>
      </c>
      <c r="S12" s="84">
        <f>[3]BAR_BB!W12-3400</f>
        <v>11800</v>
      </c>
      <c r="T12" s="84">
        <f>[3]BAR_BB!X12-3400</f>
        <v>13800</v>
      </c>
      <c r="U12" s="84">
        <f>[3]BAR_BB!Y12-3400</f>
        <v>13800</v>
      </c>
      <c r="V12" s="84">
        <f>[3]BAR_BB!Z12-3400</f>
        <v>13800</v>
      </c>
      <c r="W12" s="84">
        <f>[3]BAR_BB!AA12-3400</f>
        <v>13800</v>
      </c>
      <c r="X12" s="84">
        <f>[3]BAR_BB!AB12-3400</f>
        <v>13800</v>
      </c>
      <c r="Y12" s="84">
        <f>[3]BAR_BB!AC12-3400</f>
        <v>13800</v>
      </c>
      <c r="Z12" s="84">
        <f>[3]BAR_BB!AD12-3400</f>
        <v>13800</v>
      </c>
      <c r="AA12" s="84">
        <f>[3]BAR_BB!AE12-3400</f>
        <v>13800</v>
      </c>
      <c r="AB12" s="84">
        <f>[3]BAR_BB!AF12-3400</f>
        <v>13800</v>
      </c>
      <c r="AC12" s="84">
        <f>[3]BAR_BB!AG12-3400</f>
        <v>13800</v>
      </c>
      <c r="AD12" s="84">
        <f>[3]BAR_BB!AH12-3400</f>
        <v>12800</v>
      </c>
      <c r="AE12" s="84">
        <f>[3]BAR_BB!AI12-3400</f>
        <v>12800</v>
      </c>
      <c r="AF12" s="84">
        <f>[3]BAR_BB!AJ12-3400</f>
        <v>12800</v>
      </c>
      <c r="AG12" s="84">
        <f>[3]BAR_BB!AK12-3400</f>
        <v>12800</v>
      </c>
      <c r="AH12" s="84">
        <f>[3]BAR_BB!AL12-3400</f>
        <v>11800</v>
      </c>
      <c r="AI12" s="84">
        <f>[3]BAR_BB!AM12-3400</f>
        <v>10800</v>
      </c>
      <c r="AJ12" s="84">
        <f>[3]BAR_BB!AN12-3400</f>
        <v>11800</v>
      </c>
      <c r="AK12" s="84">
        <f>[3]BAR_BB!AO12-3400</f>
        <v>12800</v>
      </c>
      <c r="AL12" s="84">
        <f>[3]BAR_BB!AP12-3400</f>
        <v>11800</v>
      </c>
      <c r="AM12" s="84">
        <f>[3]BAR_BB!AQ12-3400</f>
        <v>10800</v>
      </c>
      <c r="AN12" s="84">
        <f>[3]BAR_BB!AR12-3400</f>
        <v>9800</v>
      </c>
      <c r="AO12" s="84">
        <f>[3]BAR_BB!AS12-3200</f>
        <v>5900</v>
      </c>
      <c r="AP12" s="84">
        <f>[3]BAR_BB!AT12-3200</f>
        <v>5900</v>
      </c>
      <c r="AQ12" s="84">
        <f>[3]BAR_BB!AU12-3200</f>
        <v>5900</v>
      </c>
    </row>
    <row r="13" spans="1:43" x14ac:dyDescent="0.25">
      <c r="A13" s="160" t="s">
        <v>11</v>
      </c>
      <c r="B13" s="160"/>
      <c r="C13" s="160"/>
      <c r="D13" s="83">
        <f>D4+2500</f>
        <v>8400</v>
      </c>
      <c r="E13" s="86">
        <f t="shared" si="0"/>
        <v>8400</v>
      </c>
      <c r="F13" s="83">
        <f t="shared" ref="F13" si="3">F10+1000</f>
        <v>9900</v>
      </c>
      <c r="G13" s="74">
        <f t="shared" si="1"/>
        <v>9900</v>
      </c>
      <c r="H13" s="86">
        <f>H4+2500</f>
        <v>9800</v>
      </c>
      <c r="I13" s="76">
        <f t="shared" si="1"/>
        <v>9800</v>
      </c>
      <c r="J13" s="86">
        <f>J4+2500</f>
        <v>8800</v>
      </c>
      <c r="K13" s="77">
        <f t="shared" si="2"/>
        <v>8800</v>
      </c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</row>
    <row r="14" spans="1:43" ht="21.6" customHeight="1" x14ac:dyDescent="0.25">
      <c r="A14" s="79"/>
      <c r="B14" s="80"/>
      <c r="C14" s="81" t="s">
        <v>6</v>
      </c>
      <c r="D14" s="83"/>
      <c r="E14" s="86"/>
      <c r="F14" s="83"/>
      <c r="G14" s="74"/>
      <c r="H14" s="86"/>
      <c r="I14" s="76"/>
      <c r="J14" s="86"/>
      <c r="K14" s="77"/>
      <c r="L14" s="84">
        <f>[3]BAR_BB!P14-1700</f>
        <v>11300</v>
      </c>
      <c r="M14" s="84">
        <f>[3]BAR_BB!Q14-1700</f>
        <v>16300</v>
      </c>
      <c r="N14" s="84">
        <f>[3]BAR_BB!R14-1700</f>
        <v>15300</v>
      </c>
      <c r="O14" s="84">
        <f>[3]BAR_BB!S14-1700</f>
        <v>14300</v>
      </c>
      <c r="P14" s="84">
        <f>[3]BAR_BB!T14-1700</f>
        <v>15300</v>
      </c>
      <c r="Q14" s="84">
        <f>[3]BAR_BB!U14-1700</f>
        <v>14300</v>
      </c>
      <c r="R14" s="84">
        <f>[3]BAR_BB!V14-1700</f>
        <v>14300</v>
      </c>
      <c r="S14" s="84">
        <f>[3]BAR_BB!W14-1700</f>
        <v>14300</v>
      </c>
      <c r="T14" s="84">
        <f>[3]BAR_BB!X14-1700</f>
        <v>16300</v>
      </c>
      <c r="U14" s="84">
        <f>[3]BAR_BB!Y14-1700</f>
        <v>16300</v>
      </c>
      <c r="V14" s="84">
        <f>[3]BAR_BB!Z14-1700</f>
        <v>16300</v>
      </c>
      <c r="W14" s="84">
        <f>[3]BAR_BB!AA14-1700</f>
        <v>16300</v>
      </c>
      <c r="X14" s="84">
        <f>[3]BAR_BB!AB14-1700</f>
        <v>16300</v>
      </c>
      <c r="Y14" s="84">
        <f>[3]BAR_BB!AC14-1700</f>
        <v>16300</v>
      </c>
      <c r="Z14" s="84">
        <f>[3]BAR_BB!AD14-1700</f>
        <v>16300</v>
      </c>
      <c r="AA14" s="84">
        <f>[3]BAR_BB!AE14-1700</f>
        <v>16300</v>
      </c>
      <c r="AB14" s="84">
        <f>[3]BAR_BB!AF14-1700</f>
        <v>16300</v>
      </c>
      <c r="AC14" s="84">
        <f>[3]BAR_BB!AG14-1700</f>
        <v>16300</v>
      </c>
      <c r="AD14" s="84">
        <f>[3]BAR_BB!AH14-1700</f>
        <v>15300</v>
      </c>
      <c r="AE14" s="84">
        <f>[3]BAR_BB!AI14-1700</f>
        <v>15300</v>
      </c>
      <c r="AF14" s="84">
        <f>[3]BAR_BB!AJ14-1700</f>
        <v>15300</v>
      </c>
      <c r="AG14" s="84">
        <f>[3]BAR_BB!AK14-1700</f>
        <v>15300</v>
      </c>
      <c r="AH14" s="84">
        <f>[3]BAR_BB!AL14-1700</f>
        <v>14300</v>
      </c>
      <c r="AI14" s="84">
        <f>[3]BAR_BB!AM14-1700</f>
        <v>13300</v>
      </c>
      <c r="AJ14" s="84">
        <f>[3]BAR_BB!AN14-1700</f>
        <v>14300</v>
      </c>
      <c r="AK14" s="84">
        <f>[3]BAR_BB!AO14-1700</f>
        <v>15300</v>
      </c>
      <c r="AL14" s="84">
        <f>[3]BAR_BB!AP14-1700</f>
        <v>14300</v>
      </c>
      <c r="AM14" s="84">
        <f>[3]BAR_BB!AQ14-1700</f>
        <v>13300</v>
      </c>
      <c r="AN14" s="84">
        <f>[3]BAR_BB!AR14-1700</f>
        <v>12300</v>
      </c>
      <c r="AO14" s="84">
        <f>[3]BAR_BB!AS14-1600</f>
        <v>6900</v>
      </c>
      <c r="AP14" s="84">
        <f>[3]BAR_BB!AT14-1600</f>
        <v>6900</v>
      </c>
      <c r="AQ14" s="84">
        <f>[3]BAR_BB!AU14-1600</f>
        <v>6900</v>
      </c>
    </row>
    <row r="15" spans="1:43" ht="21.6" customHeight="1" x14ac:dyDescent="0.25">
      <c r="A15" s="79"/>
      <c r="B15" s="80"/>
      <c r="C15" s="85" t="s">
        <v>7</v>
      </c>
      <c r="D15" s="83"/>
      <c r="E15" s="86"/>
      <c r="F15" s="83"/>
      <c r="G15" s="74"/>
      <c r="H15" s="86"/>
      <c r="I15" s="76"/>
      <c r="J15" s="86"/>
      <c r="K15" s="77"/>
      <c r="L15" s="84">
        <f>[3]BAR_BB!P15-3400</f>
        <v>11300</v>
      </c>
      <c r="M15" s="84">
        <f>[3]BAR_BB!Q15-3400</f>
        <v>16300</v>
      </c>
      <c r="N15" s="84">
        <f>[3]BAR_BB!R15-3400</f>
        <v>15300</v>
      </c>
      <c r="O15" s="84">
        <f>[3]BAR_BB!S15-3400</f>
        <v>14300</v>
      </c>
      <c r="P15" s="84">
        <f>[3]BAR_BB!T15-3400</f>
        <v>15300</v>
      </c>
      <c r="Q15" s="84">
        <f>[3]BAR_BB!U15-3400</f>
        <v>14300</v>
      </c>
      <c r="R15" s="84">
        <f>[3]BAR_BB!V15-3400</f>
        <v>14300</v>
      </c>
      <c r="S15" s="84">
        <f>[3]BAR_BB!W15-3400</f>
        <v>14300</v>
      </c>
      <c r="T15" s="84">
        <f>[3]BAR_BB!X15-3400</f>
        <v>16300</v>
      </c>
      <c r="U15" s="84">
        <f>[3]BAR_BB!Y15-3400</f>
        <v>16300</v>
      </c>
      <c r="V15" s="84">
        <f>[3]BAR_BB!Z15-3400</f>
        <v>16300</v>
      </c>
      <c r="W15" s="84">
        <f>[3]BAR_BB!AA15-3400</f>
        <v>16300</v>
      </c>
      <c r="X15" s="84">
        <f>[3]BAR_BB!AB15-3400</f>
        <v>16300</v>
      </c>
      <c r="Y15" s="84">
        <f>[3]BAR_BB!AC15-3400</f>
        <v>16300</v>
      </c>
      <c r="Z15" s="84">
        <f>[3]BAR_BB!AD15-3400</f>
        <v>16300</v>
      </c>
      <c r="AA15" s="84">
        <f>[3]BAR_BB!AE15-3400</f>
        <v>16300</v>
      </c>
      <c r="AB15" s="84">
        <f>[3]BAR_BB!AF15-3400</f>
        <v>16300</v>
      </c>
      <c r="AC15" s="84">
        <f>[3]BAR_BB!AG15-3400</f>
        <v>16300</v>
      </c>
      <c r="AD15" s="84">
        <f>[3]BAR_BB!AH15-3400</f>
        <v>15300</v>
      </c>
      <c r="AE15" s="84">
        <f>[3]BAR_BB!AI15-3400</f>
        <v>15300</v>
      </c>
      <c r="AF15" s="84">
        <f>[3]BAR_BB!AJ15-3400</f>
        <v>15300</v>
      </c>
      <c r="AG15" s="84">
        <f>[3]BAR_BB!AK15-3400</f>
        <v>15300</v>
      </c>
      <c r="AH15" s="84">
        <f>[3]BAR_BB!AL15-3400</f>
        <v>14300</v>
      </c>
      <c r="AI15" s="84">
        <f>[3]BAR_BB!AM15-3400</f>
        <v>13300</v>
      </c>
      <c r="AJ15" s="84">
        <f>[3]BAR_BB!AN15-3400</f>
        <v>14300</v>
      </c>
      <c r="AK15" s="84">
        <f>[3]BAR_BB!AO15-3400</f>
        <v>15300</v>
      </c>
      <c r="AL15" s="84">
        <f>[3]BAR_BB!AP15-3400</f>
        <v>14300</v>
      </c>
      <c r="AM15" s="84">
        <f>[3]BAR_BB!AQ15-3400</f>
        <v>13300</v>
      </c>
      <c r="AN15" s="84">
        <f>[3]BAR_BB!AR15-3400</f>
        <v>12300</v>
      </c>
      <c r="AO15" s="84">
        <f>[3]BAR_BB!AS15-3200</f>
        <v>6900</v>
      </c>
      <c r="AP15" s="84">
        <f>[3]BAR_BB!AT15-3200</f>
        <v>6900</v>
      </c>
      <c r="AQ15" s="84">
        <f>[3]BAR_BB!AU15-3200</f>
        <v>6900</v>
      </c>
    </row>
    <row r="16" spans="1:43" x14ac:dyDescent="0.25">
      <c r="A16" s="160" t="s">
        <v>12</v>
      </c>
      <c r="B16" s="160"/>
      <c r="C16" s="160"/>
      <c r="D16" s="83">
        <f>D4+3000</f>
        <v>8900</v>
      </c>
      <c r="E16" s="86">
        <f t="shared" si="0"/>
        <v>8900</v>
      </c>
      <c r="F16" s="83">
        <f>F13+500</f>
        <v>10400</v>
      </c>
      <c r="G16" s="74">
        <f t="shared" si="1"/>
        <v>10400</v>
      </c>
      <c r="H16" s="86">
        <v>12000</v>
      </c>
      <c r="I16" s="76">
        <f t="shared" si="1"/>
        <v>12000</v>
      </c>
      <c r="J16" s="86">
        <v>12000</v>
      </c>
      <c r="K16" s="77">
        <f t="shared" si="2"/>
        <v>12000</v>
      </c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</row>
    <row r="17" spans="1:43" ht="22.5" x14ac:dyDescent="0.25">
      <c r="A17" s="79"/>
      <c r="B17" s="80"/>
      <c r="C17" s="81" t="s">
        <v>6</v>
      </c>
      <c r="D17" s="83"/>
      <c r="E17" s="86"/>
      <c r="F17" s="83"/>
      <c r="G17" s="74"/>
      <c r="H17" s="86"/>
      <c r="I17" s="76"/>
      <c r="J17" s="86"/>
      <c r="K17" s="77"/>
      <c r="L17" s="84">
        <f>[3]BAR_BB!P17-1700</f>
        <v>11800</v>
      </c>
      <c r="M17" s="84">
        <f>[3]BAR_BB!Q17-1700</f>
        <v>17300</v>
      </c>
      <c r="N17" s="84">
        <f>[3]BAR_BB!R17-1700</f>
        <v>16300</v>
      </c>
      <c r="O17" s="84">
        <f>[3]BAR_BB!S17-1700</f>
        <v>15300</v>
      </c>
      <c r="P17" s="84">
        <f>[3]BAR_BB!T17-1700</f>
        <v>16300</v>
      </c>
      <c r="Q17" s="84">
        <f>[3]BAR_BB!U17-1700</f>
        <v>15300</v>
      </c>
      <c r="R17" s="84">
        <f>[3]BAR_BB!V17-1700</f>
        <v>15300</v>
      </c>
      <c r="S17" s="84">
        <f>[3]BAR_BB!W17-1700</f>
        <v>15300</v>
      </c>
      <c r="T17" s="84">
        <f>[3]BAR_BB!X17-1700</f>
        <v>17300</v>
      </c>
      <c r="U17" s="84">
        <f>[3]BAR_BB!Y17-1700</f>
        <v>17300</v>
      </c>
      <c r="V17" s="84">
        <f>[3]BAR_BB!Z17-1700</f>
        <v>17300</v>
      </c>
      <c r="W17" s="84">
        <f>[3]BAR_BB!AA17-1700</f>
        <v>17300</v>
      </c>
      <c r="X17" s="84">
        <f>[3]BAR_BB!AB17-1700</f>
        <v>17300</v>
      </c>
      <c r="Y17" s="84">
        <f>[3]BAR_BB!AC17-1700</f>
        <v>17300</v>
      </c>
      <c r="Z17" s="84">
        <f>[3]BAR_BB!AD17-1700</f>
        <v>17300</v>
      </c>
      <c r="AA17" s="84">
        <f>[3]BAR_BB!AE17-1700</f>
        <v>17300</v>
      </c>
      <c r="AB17" s="84">
        <f>[3]BAR_BB!AF17-1700</f>
        <v>17300</v>
      </c>
      <c r="AC17" s="84">
        <f>[3]BAR_BB!AG17-1700</f>
        <v>17300</v>
      </c>
      <c r="AD17" s="84">
        <f>[3]BAR_BB!AH17-1700</f>
        <v>16300</v>
      </c>
      <c r="AE17" s="84">
        <f>[3]BAR_BB!AI17-1700</f>
        <v>16300</v>
      </c>
      <c r="AF17" s="84">
        <f>[3]BAR_BB!AJ17-1700</f>
        <v>16300</v>
      </c>
      <c r="AG17" s="84">
        <f>[3]BAR_BB!AK17-1700</f>
        <v>16300</v>
      </c>
      <c r="AH17" s="84">
        <f>[3]BAR_BB!AL17-1700</f>
        <v>15300</v>
      </c>
      <c r="AI17" s="84">
        <f>[3]BAR_BB!AM17-1700</f>
        <v>14300</v>
      </c>
      <c r="AJ17" s="84">
        <f>[3]BAR_BB!AN17-1700</f>
        <v>15300</v>
      </c>
      <c r="AK17" s="84">
        <f>[3]BAR_BB!AO17-1700</f>
        <v>16300</v>
      </c>
      <c r="AL17" s="84">
        <f>[3]BAR_BB!AP17-1700</f>
        <v>15300</v>
      </c>
      <c r="AM17" s="84">
        <f>[3]BAR_BB!AQ17-1700</f>
        <v>14300</v>
      </c>
      <c r="AN17" s="84">
        <f>[3]BAR_BB!AR17-1700</f>
        <v>13300</v>
      </c>
      <c r="AO17" s="84">
        <f>[3]BAR_BB!AS17-1600</f>
        <v>7400</v>
      </c>
      <c r="AP17" s="84">
        <f>[3]BAR_BB!AT17-1600</f>
        <v>7400</v>
      </c>
      <c r="AQ17" s="84">
        <f>[3]BAR_BB!AU17-1600</f>
        <v>7400</v>
      </c>
    </row>
    <row r="18" spans="1:43" ht="22.5" x14ac:dyDescent="0.25">
      <c r="A18" s="79"/>
      <c r="B18" s="80"/>
      <c r="C18" s="85" t="s">
        <v>7</v>
      </c>
      <c r="D18" s="83"/>
      <c r="E18" s="86"/>
      <c r="F18" s="83"/>
      <c r="G18" s="74"/>
      <c r="H18" s="86"/>
      <c r="I18" s="76"/>
      <c r="J18" s="86"/>
      <c r="K18" s="77"/>
      <c r="L18" s="84">
        <f>[3]BAR_BB!P18-(1700*2)</f>
        <v>11800</v>
      </c>
      <c r="M18" s="84">
        <f>[3]BAR_BB!Q18-(1700*2)</f>
        <v>17300</v>
      </c>
      <c r="N18" s="84">
        <f>[3]BAR_BB!R18-(1700*2)</f>
        <v>16300</v>
      </c>
      <c r="O18" s="84">
        <f>[3]BAR_BB!S18-(1700*2)</f>
        <v>15300</v>
      </c>
      <c r="P18" s="84">
        <f>[3]BAR_BB!T18-(1700*2)</f>
        <v>16300</v>
      </c>
      <c r="Q18" s="84">
        <f>[3]BAR_BB!U18-(1700*2)</f>
        <v>15300</v>
      </c>
      <c r="R18" s="84">
        <f>[3]BAR_BB!V18-(1700*2)</f>
        <v>15300</v>
      </c>
      <c r="S18" s="84">
        <f>[3]BAR_BB!W18-(1700*2)</f>
        <v>15300</v>
      </c>
      <c r="T18" s="84">
        <f>[3]BAR_BB!X18-(1700*2)</f>
        <v>17300</v>
      </c>
      <c r="U18" s="84">
        <f>[3]BAR_BB!Y18-(1700*2)</f>
        <v>17300</v>
      </c>
      <c r="V18" s="84">
        <f>[3]BAR_BB!Z18-(1700*2)</f>
        <v>17300</v>
      </c>
      <c r="W18" s="84">
        <f>[3]BAR_BB!AA18-(1700*2)</f>
        <v>17300</v>
      </c>
      <c r="X18" s="84">
        <f>[3]BAR_BB!AB18-(1700*2)</f>
        <v>17300</v>
      </c>
      <c r="Y18" s="84">
        <f>[3]BAR_BB!AC18-(1700*2)</f>
        <v>17300</v>
      </c>
      <c r="Z18" s="84">
        <f>[3]BAR_BB!AD18-(1700*2)</f>
        <v>17300</v>
      </c>
      <c r="AA18" s="84">
        <f>[3]BAR_BB!AE18-(1700*2)</f>
        <v>17300</v>
      </c>
      <c r="AB18" s="84">
        <f>[3]BAR_BB!AF18-(1700*2)</f>
        <v>17300</v>
      </c>
      <c r="AC18" s="84">
        <f>[3]BAR_BB!AG18-(1700*2)</f>
        <v>17300</v>
      </c>
      <c r="AD18" s="84">
        <f>[3]BAR_BB!AH18-(1700*2)</f>
        <v>16300</v>
      </c>
      <c r="AE18" s="84">
        <f>[3]BAR_BB!AI18-(1700*2)</f>
        <v>16300</v>
      </c>
      <c r="AF18" s="84">
        <f>[3]BAR_BB!AJ18-(1700*2)</f>
        <v>16300</v>
      </c>
      <c r="AG18" s="84">
        <f>[3]BAR_BB!AK18-(1700*2)</f>
        <v>16300</v>
      </c>
      <c r="AH18" s="84">
        <f>[3]BAR_BB!AL18-(1700*2)</f>
        <v>15300</v>
      </c>
      <c r="AI18" s="84">
        <f>[3]BAR_BB!AM18-(1700*2)</f>
        <v>14300</v>
      </c>
      <c r="AJ18" s="84">
        <f>[3]BAR_BB!AN18-(1700*2)</f>
        <v>15300</v>
      </c>
      <c r="AK18" s="84">
        <f>[3]BAR_BB!AO18-(1700*2)</f>
        <v>16300</v>
      </c>
      <c r="AL18" s="84">
        <f>[3]BAR_BB!AP18-(1700*2)</f>
        <v>15300</v>
      </c>
      <c r="AM18" s="84">
        <f>[3]BAR_BB!AQ18-(1700*2)</f>
        <v>14300</v>
      </c>
      <c r="AN18" s="84">
        <f>[3]BAR_BB!AR18-(1700*2)</f>
        <v>13300</v>
      </c>
      <c r="AO18" s="84">
        <f>[3]BAR_BB!AS18-(1600*2)</f>
        <v>7400</v>
      </c>
      <c r="AP18" s="84">
        <f>[3]BAR_BB!AT18-(1600*2)</f>
        <v>7400</v>
      </c>
      <c r="AQ18" s="84">
        <f>[3]BAR_BB!AU18-(1600*2)</f>
        <v>7400</v>
      </c>
    </row>
    <row r="19" spans="1:43" ht="30" customHeight="1" x14ac:dyDescent="0.25">
      <c r="A19" s="160" t="s">
        <v>13</v>
      </c>
      <c r="B19" s="160"/>
      <c r="C19" s="160"/>
      <c r="D19" s="83">
        <f>D4+5000</f>
        <v>10900</v>
      </c>
      <c r="E19" s="86">
        <f t="shared" si="0"/>
        <v>10900</v>
      </c>
      <c r="F19" s="83">
        <f>F16+2000</f>
        <v>12400</v>
      </c>
      <c r="G19" s="74">
        <f t="shared" si="1"/>
        <v>12400</v>
      </c>
      <c r="H19" s="86">
        <f>H4+5000</f>
        <v>12300</v>
      </c>
      <c r="I19" s="76">
        <f t="shared" si="1"/>
        <v>12300</v>
      </c>
      <c r="J19" s="86">
        <f>J4+5000</f>
        <v>11300</v>
      </c>
      <c r="K19" s="77">
        <f t="shared" si="2"/>
        <v>11300</v>
      </c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</row>
    <row r="20" spans="1:43" ht="22.5" x14ac:dyDescent="0.25">
      <c r="A20" s="79"/>
      <c r="B20" s="80"/>
      <c r="C20" s="81" t="s">
        <v>6</v>
      </c>
      <c r="D20" s="83"/>
      <c r="E20" s="86"/>
      <c r="F20" s="83"/>
      <c r="G20" s="74"/>
      <c r="H20" s="86"/>
      <c r="I20" s="76"/>
      <c r="J20" s="86"/>
      <c r="K20" s="77"/>
      <c r="L20" s="84">
        <f>[3]BAR_BB!P20-1700</f>
        <v>13800</v>
      </c>
      <c r="M20" s="84">
        <f>[3]BAR_BB!Q20-1700</f>
        <v>18800</v>
      </c>
      <c r="N20" s="84">
        <f>[3]BAR_BB!R20-1700</f>
        <v>17800</v>
      </c>
      <c r="O20" s="84">
        <f>[3]BAR_BB!S20-1700</f>
        <v>16800</v>
      </c>
      <c r="P20" s="84">
        <f>[3]BAR_BB!T20-1700</f>
        <v>17800</v>
      </c>
      <c r="Q20" s="84">
        <f>[3]BAR_BB!U20-1700</f>
        <v>16800</v>
      </c>
      <c r="R20" s="84">
        <f>[3]BAR_BB!V20-1700</f>
        <v>16800</v>
      </c>
      <c r="S20" s="84">
        <f>[3]BAR_BB!W20-1700</f>
        <v>16800</v>
      </c>
      <c r="T20" s="84">
        <f>[3]BAR_BB!X20-1700</f>
        <v>18800</v>
      </c>
      <c r="U20" s="84">
        <f>[3]BAR_BB!Y20-1700</f>
        <v>18800</v>
      </c>
      <c r="V20" s="84">
        <f>[3]BAR_BB!Z20-1700</f>
        <v>18800</v>
      </c>
      <c r="W20" s="84">
        <f>[3]BAR_BB!AA20-1700</f>
        <v>18800</v>
      </c>
      <c r="X20" s="84">
        <f>[3]BAR_BB!AB20-1700</f>
        <v>18800</v>
      </c>
      <c r="Y20" s="84">
        <f>[3]BAR_BB!AC20-1700</f>
        <v>18800</v>
      </c>
      <c r="Z20" s="84">
        <f>[3]BAR_BB!AD20-1700</f>
        <v>18800</v>
      </c>
      <c r="AA20" s="84">
        <f>[3]BAR_BB!AE20-1700</f>
        <v>18800</v>
      </c>
      <c r="AB20" s="84">
        <f>[3]BAR_BB!AF20-1700</f>
        <v>18800</v>
      </c>
      <c r="AC20" s="84">
        <f>[3]BAR_BB!AG20-1700</f>
        <v>18800</v>
      </c>
      <c r="AD20" s="84">
        <f>[3]BAR_BB!AH20-1700</f>
        <v>17800</v>
      </c>
      <c r="AE20" s="84">
        <f>[3]BAR_BB!AI20-1700</f>
        <v>17800</v>
      </c>
      <c r="AF20" s="84">
        <f>[3]BAR_BB!AJ20-1700</f>
        <v>17800</v>
      </c>
      <c r="AG20" s="84">
        <f>[3]BAR_BB!AK20-1700</f>
        <v>17800</v>
      </c>
      <c r="AH20" s="84">
        <f>[3]BAR_BB!AL20-1700</f>
        <v>16800</v>
      </c>
      <c r="AI20" s="84">
        <f>[3]BAR_BB!AM20-1700</f>
        <v>15800</v>
      </c>
      <c r="AJ20" s="84">
        <f>[3]BAR_BB!AN20-1700</f>
        <v>16800</v>
      </c>
      <c r="AK20" s="84">
        <f>[3]BAR_BB!AO20-1700</f>
        <v>17800</v>
      </c>
      <c r="AL20" s="84">
        <f>[3]BAR_BB!AP20-1700</f>
        <v>16800</v>
      </c>
      <c r="AM20" s="84">
        <f>[3]BAR_BB!AQ20-1700</f>
        <v>15800</v>
      </c>
      <c r="AN20" s="84">
        <f>[3]BAR_BB!AR20-1700</f>
        <v>14800</v>
      </c>
      <c r="AO20" s="84">
        <f>[3]BAR_BB!AS20-1600</f>
        <v>9400</v>
      </c>
      <c r="AP20" s="84">
        <f>[3]BAR_BB!AT20-1600</f>
        <v>9400</v>
      </c>
      <c r="AQ20" s="84">
        <f>[3]BAR_BB!AU20-1600</f>
        <v>9400</v>
      </c>
    </row>
    <row r="21" spans="1:43" ht="22.5" x14ac:dyDescent="0.25">
      <c r="A21" s="79"/>
      <c r="B21" s="80"/>
      <c r="C21" s="85" t="s">
        <v>7</v>
      </c>
      <c r="D21" s="83"/>
      <c r="E21" s="86"/>
      <c r="F21" s="83"/>
      <c r="G21" s="74"/>
      <c r="H21" s="86"/>
      <c r="I21" s="76"/>
      <c r="J21" s="86"/>
      <c r="K21" s="77"/>
      <c r="L21" s="84">
        <f>[3]BAR_BB!P21-(1700*2)</f>
        <v>13800</v>
      </c>
      <c r="M21" s="84">
        <f>[3]BAR_BB!Q21-(1700*2)</f>
        <v>18800</v>
      </c>
      <c r="N21" s="84">
        <f>[3]BAR_BB!R21-(1700*2)</f>
        <v>17800</v>
      </c>
      <c r="O21" s="84">
        <f>[3]BAR_BB!S21-(1700*2)</f>
        <v>16800</v>
      </c>
      <c r="P21" s="84">
        <f>[3]BAR_BB!T21-(1700*2)</f>
        <v>17800</v>
      </c>
      <c r="Q21" s="84">
        <f>[3]BAR_BB!U21-(1700*2)</f>
        <v>16800</v>
      </c>
      <c r="R21" s="84">
        <f>[3]BAR_BB!V21-(1700*2)</f>
        <v>16800</v>
      </c>
      <c r="S21" s="84">
        <f>[3]BAR_BB!W21-(1700*2)</f>
        <v>16800</v>
      </c>
      <c r="T21" s="84">
        <f>[3]BAR_BB!X21-(1700*2)</f>
        <v>18800</v>
      </c>
      <c r="U21" s="84">
        <f>[3]BAR_BB!Y21-(1700*2)</f>
        <v>18800</v>
      </c>
      <c r="V21" s="84">
        <f>[3]BAR_BB!Z21-(1700*2)</f>
        <v>18800</v>
      </c>
      <c r="W21" s="84">
        <f>[3]BAR_BB!AA21-(1700*2)</f>
        <v>18800</v>
      </c>
      <c r="X21" s="84">
        <f>[3]BAR_BB!AB21-(1700*2)</f>
        <v>18800</v>
      </c>
      <c r="Y21" s="84">
        <f>[3]BAR_BB!AC21-(1700*2)</f>
        <v>18800</v>
      </c>
      <c r="Z21" s="84">
        <f>[3]BAR_BB!AD21-(1700*2)</f>
        <v>18800</v>
      </c>
      <c r="AA21" s="84">
        <f>[3]BAR_BB!AE21-(1700*2)</f>
        <v>18800</v>
      </c>
      <c r="AB21" s="84">
        <f>[3]BAR_BB!AF21-(1700*2)</f>
        <v>18800</v>
      </c>
      <c r="AC21" s="84">
        <f>[3]BAR_BB!AG21-(1700*2)</f>
        <v>18800</v>
      </c>
      <c r="AD21" s="84">
        <f>[3]BAR_BB!AH21-(1700*2)</f>
        <v>17800</v>
      </c>
      <c r="AE21" s="84">
        <f>[3]BAR_BB!AI21-(1700*2)</f>
        <v>17800</v>
      </c>
      <c r="AF21" s="84">
        <f>[3]BAR_BB!AJ21-(1700*2)</f>
        <v>17800</v>
      </c>
      <c r="AG21" s="84">
        <f>[3]BAR_BB!AK21-(1700*2)</f>
        <v>17800</v>
      </c>
      <c r="AH21" s="84">
        <f>[3]BAR_BB!AL21-(1700*2)</f>
        <v>16800</v>
      </c>
      <c r="AI21" s="84">
        <f>[3]BAR_BB!AM21-(1700*2)</f>
        <v>15800</v>
      </c>
      <c r="AJ21" s="84">
        <f>[3]BAR_BB!AN21-(1700*2)</f>
        <v>16800</v>
      </c>
      <c r="AK21" s="84">
        <f>[3]BAR_BB!AO21-(1700*2)</f>
        <v>17800</v>
      </c>
      <c r="AL21" s="84">
        <f>[3]BAR_BB!AP21-(1700*2)</f>
        <v>16800</v>
      </c>
      <c r="AM21" s="84">
        <f>[3]BAR_BB!AQ21-(1700*2)</f>
        <v>15800</v>
      </c>
      <c r="AN21" s="84">
        <f>[3]BAR_BB!AR21-(1700*2)</f>
        <v>14800</v>
      </c>
      <c r="AO21" s="84">
        <f>[3]BAR_BB!AS21-(1600*2)</f>
        <v>9400</v>
      </c>
      <c r="AP21" s="84">
        <f>[3]BAR_BB!AT21-(1600*2)</f>
        <v>9400</v>
      </c>
      <c r="AQ21" s="84">
        <f>[3]BAR_BB!AU21-(1600*2)</f>
        <v>9400</v>
      </c>
    </row>
    <row r="22" spans="1:43" ht="31.9" customHeight="1" x14ac:dyDescent="0.25">
      <c r="A22" s="160" t="s">
        <v>14</v>
      </c>
      <c r="B22" s="160"/>
      <c r="C22" s="160"/>
      <c r="D22" s="83">
        <f>D4+6500</f>
        <v>12400</v>
      </c>
      <c r="E22" s="86">
        <f t="shared" si="0"/>
        <v>12400</v>
      </c>
      <c r="F22" s="83">
        <f>F19+1500</f>
        <v>13900</v>
      </c>
      <c r="G22" s="74">
        <f t="shared" si="1"/>
        <v>13900</v>
      </c>
      <c r="H22" s="86">
        <f>H4+6500</f>
        <v>13800</v>
      </c>
      <c r="I22" s="76">
        <f t="shared" si="1"/>
        <v>13800</v>
      </c>
      <c r="J22" s="86">
        <f>J4+6500</f>
        <v>12800</v>
      </c>
      <c r="K22" s="77">
        <f t="shared" si="2"/>
        <v>12800</v>
      </c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</row>
    <row r="23" spans="1:43" ht="22.5" x14ac:dyDescent="0.25">
      <c r="A23" s="79"/>
      <c r="B23" s="80"/>
      <c r="C23" s="81" t="s">
        <v>6</v>
      </c>
      <c r="D23" s="83"/>
      <c r="E23" s="86"/>
      <c r="F23" s="83"/>
      <c r="G23" s="74"/>
      <c r="H23" s="86"/>
      <c r="I23" s="76"/>
      <c r="J23" s="86"/>
      <c r="K23" s="77"/>
      <c r="L23" s="84">
        <f>[3]BAR_BB!P23-1700</f>
        <v>15300</v>
      </c>
      <c r="M23" s="84">
        <f>[3]BAR_BB!Q23-1700</f>
        <v>20300</v>
      </c>
      <c r="N23" s="84">
        <f>[3]BAR_BB!R23-1700</f>
        <v>19300</v>
      </c>
      <c r="O23" s="84">
        <f>[3]BAR_BB!S23-1700</f>
        <v>18300</v>
      </c>
      <c r="P23" s="84">
        <f>[3]BAR_BB!T23-1700</f>
        <v>19300</v>
      </c>
      <c r="Q23" s="84">
        <f>[3]BAR_BB!U23-1700</f>
        <v>18300</v>
      </c>
      <c r="R23" s="84">
        <f>[3]BAR_BB!V23-1700</f>
        <v>18300</v>
      </c>
      <c r="S23" s="84">
        <f>[3]BAR_BB!W23-1700</f>
        <v>18300</v>
      </c>
      <c r="T23" s="84">
        <f>[3]BAR_BB!X23-1700</f>
        <v>20300</v>
      </c>
      <c r="U23" s="84">
        <f>[3]BAR_BB!Y23-1700</f>
        <v>20300</v>
      </c>
      <c r="V23" s="84">
        <f>[3]BAR_BB!Z23-1700</f>
        <v>20300</v>
      </c>
      <c r="W23" s="84">
        <f>[3]BAR_BB!AA23-1700</f>
        <v>20300</v>
      </c>
      <c r="X23" s="84">
        <f>[3]BAR_BB!AB23-1700</f>
        <v>20300</v>
      </c>
      <c r="Y23" s="84">
        <f>[3]BAR_BB!AC23-1700</f>
        <v>20300</v>
      </c>
      <c r="Z23" s="84">
        <f>[3]BAR_BB!AD23-1700</f>
        <v>20300</v>
      </c>
      <c r="AA23" s="84">
        <f>[3]BAR_BB!AE23-1700</f>
        <v>20300</v>
      </c>
      <c r="AB23" s="84">
        <f>[3]BAR_BB!AF23-1700</f>
        <v>20300</v>
      </c>
      <c r="AC23" s="84">
        <f>[3]BAR_BB!AG23-1700</f>
        <v>20300</v>
      </c>
      <c r="AD23" s="84">
        <f>[3]BAR_BB!AH23-1700</f>
        <v>19300</v>
      </c>
      <c r="AE23" s="84">
        <f>[3]BAR_BB!AI23-1700</f>
        <v>19300</v>
      </c>
      <c r="AF23" s="84">
        <f>[3]BAR_BB!AJ23-1700</f>
        <v>19300</v>
      </c>
      <c r="AG23" s="84">
        <f>[3]BAR_BB!AK23-1700</f>
        <v>19300</v>
      </c>
      <c r="AH23" s="84">
        <f>[3]BAR_BB!AL23-1700</f>
        <v>18300</v>
      </c>
      <c r="AI23" s="84">
        <f>[3]BAR_BB!AM23-1700</f>
        <v>17300</v>
      </c>
      <c r="AJ23" s="84">
        <f>[3]BAR_BB!AN23-1700</f>
        <v>18300</v>
      </c>
      <c r="AK23" s="84">
        <f>[3]BAR_BB!AO23-1700</f>
        <v>19300</v>
      </c>
      <c r="AL23" s="84">
        <f>[3]BAR_BB!AP23-1700</f>
        <v>18300</v>
      </c>
      <c r="AM23" s="84">
        <f>[3]BAR_BB!AQ23-1700</f>
        <v>17300</v>
      </c>
      <c r="AN23" s="84">
        <f>[3]BAR_BB!AR23-1700</f>
        <v>16300</v>
      </c>
      <c r="AO23" s="84">
        <f>[3]BAR_BB!AS23-1600</f>
        <v>10900</v>
      </c>
      <c r="AP23" s="84">
        <f>[3]BAR_BB!AT23-1600</f>
        <v>10900</v>
      </c>
      <c r="AQ23" s="84">
        <f>[3]BAR_BB!AU23-1600</f>
        <v>10900</v>
      </c>
    </row>
    <row r="24" spans="1:43" ht="22.5" x14ac:dyDescent="0.25">
      <c r="A24" s="79"/>
      <c r="B24" s="80"/>
      <c r="C24" s="85" t="s">
        <v>7</v>
      </c>
      <c r="D24" s="83"/>
      <c r="E24" s="86"/>
      <c r="F24" s="83"/>
      <c r="G24" s="74"/>
      <c r="H24" s="86"/>
      <c r="I24" s="76"/>
      <c r="J24" s="86"/>
      <c r="K24" s="77"/>
      <c r="L24" s="84">
        <f>[3]BAR_BB!P24-(1700*2)</f>
        <v>15300</v>
      </c>
      <c r="M24" s="84">
        <f>[3]BAR_BB!Q24-(1700*2)</f>
        <v>20300</v>
      </c>
      <c r="N24" s="84">
        <f>[3]BAR_BB!R24-(1700*2)</f>
        <v>19300</v>
      </c>
      <c r="O24" s="84">
        <f>[3]BAR_BB!S24-(1700*2)</f>
        <v>18300</v>
      </c>
      <c r="P24" s="84">
        <f>[3]BAR_BB!T24-(1700*2)</f>
        <v>19300</v>
      </c>
      <c r="Q24" s="84">
        <f>[3]BAR_BB!U24-(1700*2)</f>
        <v>18300</v>
      </c>
      <c r="R24" s="84">
        <f>[3]BAR_BB!V24-(1700*2)</f>
        <v>18300</v>
      </c>
      <c r="S24" s="84">
        <f>[3]BAR_BB!W24-(1700*2)</f>
        <v>18300</v>
      </c>
      <c r="T24" s="84">
        <f>[3]BAR_BB!X24-(1700*2)</f>
        <v>20300</v>
      </c>
      <c r="U24" s="84">
        <f>[3]BAR_BB!Y24-(1700*2)</f>
        <v>20300</v>
      </c>
      <c r="V24" s="84">
        <f>[3]BAR_BB!Z24-(1700*2)</f>
        <v>20300</v>
      </c>
      <c r="W24" s="84">
        <f>[3]BAR_BB!AA24-(1700*2)</f>
        <v>20300</v>
      </c>
      <c r="X24" s="84">
        <f>[3]BAR_BB!AB24-(1700*2)</f>
        <v>20300</v>
      </c>
      <c r="Y24" s="84">
        <f>[3]BAR_BB!AC24-(1700*2)</f>
        <v>20300</v>
      </c>
      <c r="Z24" s="84">
        <f>[3]BAR_BB!AD24-(1700*2)</f>
        <v>20300</v>
      </c>
      <c r="AA24" s="84">
        <f>[3]BAR_BB!AE24-(1700*2)</f>
        <v>20300</v>
      </c>
      <c r="AB24" s="84">
        <f>[3]BAR_BB!AF24-(1700*2)</f>
        <v>20300</v>
      </c>
      <c r="AC24" s="84">
        <f>[3]BAR_BB!AG24-(1700*2)</f>
        <v>20300</v>
      </c>
      <c r="AD24" s="84">
        <f>[3]BAR_BB!AH24-(1700*2)</f>
        <v>19300</v>
      </c>
      <c r="AE24" s="84">
        <f>[3]BAR_BB!AI24-(1700*2)</f>
        <v>19300</v>
      </c>
      <c r="AF24" s="84">
        <f>[3]BAR_BB!AJ24-(1700*2)</f>
        <v>19300</v>
      </c>
      <c r="AG24" s="84">
        <f>[3]BAR_BB!AK24-(1700*2)</f>
        <v>19300</v>
      </c>
      <c r="AH24" s="84">
        <f>[3]BAR_BB!AL24-(1700*2)</f>
        <v>18300</v>
      </c>
      <c r="AI24" s="84">
        <f>[3]BAR_BB!AM24-(1700*2)</f>
        <v>17300</v>
      </c>
      <c r="AJ24" s="84">
        <f>[3]BAR_BB!AN24-(1700*2)</f>
        <v>18300</v>
      </c>
      <c r="AK24" s="84">
        <f>[3]BAR_BB!AO24-(1700*2)</f>
        <v>19300</v>
      </c>
      <c r="AL24" s="84">
        <f>[3]BAR_BB!AP24-(1700*2)</f>
        <v>18300</v>
      </c>
      <c r="AM24" s="84">
        <f>[3]BAR_BB!AQ24-(1700*2)</f>
        <v>17300</v>
      </c>
      <c r="AN24" s="84">
        <f>[3]BAR_BB!AR24-(1700*2)</f>
        <v>16300</v>
      </c>
      <c r="AO24" s="84">
        <f>[3]BAR_BB!AS24-(1600*2)</f>
        <v>10900</v>
      </c>
      <c r="AP24" s="84">
        <f>[3]BAR_BB!AT24-(1600*2)</f>
        <v>10900</v>
      </c>
      <c r="AQ24" s="84">
        <f>[3]BAR_BB!AU24-(1600*2)</f>
        <v>10900</v>
      </c>
    </row>
    <row r="25" spans="1:43" s="38" customFormat="1" ht="28.15" customHeight="1" x14ac:dyDescent="0.25">
      <c r="A25" s="160" t="s">
        <v>15</v>
      </c>
      <c r="B25" s="160"/>
      <c r="C25" s="160"/>
      <c r="D25" s="83">
        <f>D4+8000</f>
        <v>13900</v>
      </c>
      <c r="E25" s="86">
        <f t="shared" si="0"/>
        <v>13900</v>
      </c>
      <c r="F25" s="83">
        <f>F22+1500</f>
        <v>15400</v>
      </c>
      <c r="G25" s="74">
        <f t="shared" si="1"/>
        <v>15400</v>
      </c>
      <c r="H25" s="86">
        <f>H4+8000</f>
        <v>15300</v>
      </c>
      <c r="I25" s="76">
        <f t="shared" si="1"/>
        <v>15300</v>
      </c>
      <c r="J25" s="86">
        <f>J4+8000</f>
        <v>14300</v>
      </c>
      <c r="K25" s="77">
        <f t="shared" si="2"/>
        <v>14300</v>
      </c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</row>
    <row r="26" spans="1:43" s="38" customFormat="1" ht="22.5" x14ac:dyDescent="0.25">
      <c r="A26" s="79"/>
      <c r="B26" s="80"/>
      <c r="C26" s="81" t="s">
        <v>6</v>
      </c>
      <c r="D26" s="87"/>
      <c r="E26" s="86"/>
      <c r="F26" s="83"/>
      <c r="G26" s="74"/>
      <c r="H26" s="88"/>
      <c r="I26" s="76"/>
      <c r="J26" s="88"/>
      <c r="K26" s="77"/>
      <c r="L26" s="84">
        <f>[3]BAR_BB!P26-1700</f>
        <v>16800</v>
      </c>
      <c r="M26" s="84">
        <f>[3]BAR_BB!Q26-1700</f>
        <v>21800</v>
      </c>
      <c r="N26" s="84">
        <f>[3]BAR_BB!R26-1700</f>
        <v>20800</v>
      </c>
      <c r="O26" s="84">
        <f>[3]BAR_BB!S26-1700</f>
        <v>19800</v>
      </c>
      <c r="P26" s="84">
        <f>[3]BAR_BB!T26-1700</f>
        <v>20800</v>
      </c>
      <c r="Q26" s="84">
        <f>[3]BAR_BB!U26-1700</f>
        <v>19800</v>
      </c>
      <c r="R26" s="84">
        <f>[3]BAR_BB!V26-1700</f>
        <v>19800</v>
      </c>
      <c r="S26" s="84">
        <f>[3]BAR_BB!W26-1700</f>
        <v>19800</v>
      </c>
      <c r="T26" s="84">
        <f>[3]BAR_BB!X26-1700</f>
        <v>21800</v>
      </c>
      <c r="U26" s="84">
        <f>[3]BAR_BB!Y26-1700</f>
        <v>21800</v>
      </c>
      <c r="V26" s="84">
        <f>[3]BAR_BB!Z26-1700</f>
        <v>21800</v>
      </c>
      <c r="W26" s="84">
        <f>[3]BAR_BB!AA26-1700</f>
        <v>21800</v>
      </c>
      <c r="X26" s="84">
        <f>[3]BAR_BB!AB26-1700</f>
        <v>21800</v>
      </c>
      <c r="Y26" s="84">
        <f>[3]BAR_BB!AC26-1700</f>
        <v>21800</v>
      </c>
      <c r="Z26" s="84">
        <f>[3]BAR_BB!AD26-1700</f>
        <v>21800</v>
      </c>
      <c r="AA26" s="84">
        <f>[3]BAR_BB!AE26-1700</f>
        <v>21800</v>
      </c>
      <c r="AB26" s="84">
        <f>[3]BAR_BB!AF26-1700</f>
        <v>21800</v>
      </c>
      <c r="AC26" s="84">
        <f>[3]BAR_BB!AG26-1700</f>
        <v>21800</v>
      </c>
      <c r="AD26" s="84">
        <f>[3]BAR_BB!AH26-1700</f>
        <v>20800</v>
      </c>
      <c r="AE26" s="84">
        <f>[3]BAR_BB!AI26-1700</f>
        <v>20800</v>
      </c>
      <c r="AF26" s="84">
        <f>[3]BAR_BB!AJ26-1700</f>
        <v>20800</v>
      </c>
      <c r="AG26" s="84">
        <f>[3]BAR_BB!AK26-1700</f>
        <v>20800</v>
      </c>
      <c r="AH26" s="84">
        <f>[3]BAR_BB!AL26-1700</f>
        <v>19800</v>
      </c>
      <c r="AI26" s="84">
        <f>[3]BAR_BB!AM26-1700</f>
        <v>18800</v>
      </c>
      <c r="AJ26" s="84">
        <f>[3]BAR_BB!AN26-1700</f>
        <v>19800</v>
      </c>
      <c r="AK26" s="84">
        <f>[3]BAR_BB!AO26-1700</f>
        <v>20800</v>
      </c>
      <c r="AL26" s="84">
        <f>[3]BAR_BB!AP26-1700</f>
        <v>19800</v>
      </c>
      <c r="AM26" s="84">
        <f>[3]BAR_BB!AQ26-1700</f>
        <v>18800</v>
      </c>
      <c r="AN26" s="84">
        <f>[3]BAR_BB!AR26-1700</f>
        <v>17800</v>
      </c>
      <c r="AO26" s="84">
        <f>[3]BAR_BB!AS26-1600</f>
        <v>12400</v>
      </c>
      <c r="AP26" s="84">
        <f>[3]BAR_BB!AT26-1600</f>
        <v>12400</v>
      </c>
      <c r="AQ26" s="84">
        <f>[3]BAR_BB!AU26-1600</f>
        <v>12400</v>
      </c>
    </row>
    <row r="27" spans="1:43" s="38" customFormat="1" ht="22.5" x14ac:dyDescent="0.25">
      <c r="A27" s="79"/>
      <c r="B27" s="80"/>
      <c r="C27" s="85" t="s">
        <v>7</v>
      </c>
      <c r="D27" s="87"/>
      <c r="E27" s="86"/>
      <c r="F27" s="83"/>
      <c r="G27" s="74"/>
      <c r="H27" s="88"/>
      <c r="I27" s="76"/>
      <c r="J27" s="88"/>
      <c r="K27" s="77"/>
      <c r="L27" s="84">
        <f>[3]BAR_BB!P27-(1700*2)</f>
        <v>16800</v>
      </c>
      <c r="M27" s="84">
        <f>[3]BAR_BB!Q27-(1700*2)</f>
        <v>21800</v>
      </c>
      <c r="N27" s="84">
        <f>[3]BAR_BB!R27-(1700*2)</f>
        <v>20800</v>
      </c>
      <c r="O27" s="84">
        <f>[3]BAR_BB!S27-(1700*2)</f>
        <v>19800</v>
      </c>
      <c r="P27" s="84">
        <f>[3]BAR_BB!T27-(1700*2)</f>
        <v>20800</v>
      </c>
      <c r="Q27" s="84">
        <f>[3]BAR_BB!U27-(1700*2)</f>
        <v>19800</v>
      </c>
      <c r="R27" s="84">
        <f>[3]BAR_BB!V27-(1700*2)</f>
        <v>19800</v>
      </c>
      <c r="S27" s="84">
        <f>[3]BAR_BB!W27-(1700*2)</f>
        <v>19800</v>
      </c>
      <c r="T27" s="84">
        <f>[3]BAR_BB!X27-(1700*2)</f>
        <v>21800</v>
      </c>
      <c r="U27" s="84">
        <f>[3]BAR_BB!Y27-(1700*2)</f>
        <v>21800</v>
      </c>
      <c r="V27" s="84">
        <f>[3]BAR_BB!Z27-(1700*2)</f>
        <v>21800</v>
      </c>
      <c r="W27" s="84">
        <f>[3]BAR_BB!AA27-(1700*2)</f>
        <v>21800</v>
      </c>
      <c r="X27" s="84">
        <f>[3]BAR_BB!AB27-(1700*2)</f>
        <v>21800</v>
      </c>
      <c r="Y27" s="84">
        <f>[3]BAR_BB!AC27-(1700*2)</f>
        <v>21800</v>
      </c>
      <c r="Z27" s="84">
        <f>[3]BAR_BB!AD27-(1700*2)</f>
        <v>21800</v>
      </c>
      <c r="AA27" s="84">
        <f>[3]BAR_BB!AE27-(1700*2)</f>
        <v>21800</v>
      </c>
      <c r="AB27" s="84">
        <f>[3]BAR_BB!AF27-(1700*2)</f>
        <v>21800</v>
      </c>
      <c r="AC27" s="84">
        <f>[3]BAR_BB!AG27-(1700*2)</f>
        <v>21800</v>
      </c>
      <c r="AD27" s="84">
        <f>[3]BAR_BB!AH27-(1700*2)</f>
        <v>20800</v>
      </c>
      <c r="AE27" s="84">
        <f>[3]BAR_BB!AI27-(1700*2)</f>
        <v>20800</v>
      </c>
      <c r="AF27" s="84">
        <f>[3]BAR_BB!AJ27-(1700*2)</f>
        <v>20800</v>
      </c>
      <c r="AG27" s="84">
        <f>[3]BAR_BB!AK27-(1700*2)</f>
        <v>20800</v>
      </c>
      <c r="AH27" s="84">
        <f>[3]BAR_BB!AL27-(1700*2)</f>
        <v>19800</v>
      </c>
      <c r="AI27" s="84">
        <f>[3]BAR_BB!AM27-(1700*2)</f>
        <v>18800</v>
      </c>
      <c r="AJ27" s="84">
        <f>[3]BAR_BB!AN27-(1700*2)</f>
        <v>19800</v>
      </c>
      <c r="AK27" s="84">
        <f>[3]BAR_BB!AO27-(1700*2)</f>
        <v>20800</v>
      </c>
      <c r="AL27" s="84">
        <f>[3]BAR_BB!AP27-(1700*2)</f>
        <v>19800</v>
      </c>
      <c r="AM27" s="84">
        <f>[3]BAR_BB!AQ27-(1700*2)</f>
        <v>18800</v>
      </c>
      <c r="AN27" s="84">
        <f>[3]BAR_BB!AR27-(1700*2)</f>
        <v>17800</v>
      </c>
      <c r="AO27" s="84">
        <f>[3]BAR_BB!AS27-(1600*2)</f>
        <v>12400</v>
      </c>
      <c r="AP27" s="84">
        <f>[3]BAR_BB!AT27-(1600*2)</f>
        <v>12400</v>
      </c>
      <c r="AQ27" s="84">
        <f>[3]BAR_BB!AU27-(1600*2)</f>
        <v>12400</v>
      </c>
    </row>
    <row r="28" spans="1:43" ht="15.75" thickBot="1" x14ac:dyDescent="0.3">
      <c r="A28" s="160" t="s">
        <v>16</v>
      </c>
      <c r="B28" s="160"/>
      <c r="C28" s="160"/>
      <c r="D28" s="89">
        <f>D4+10000</f>
        <v>15900</v>
      </c>
      <c r="E28" s="86">
        <f t="shared" si="0"/>
        <v>15900</v>
      </c>
      <c r="F28" s="83">
        <f>F25+2000</f>
        <v>17400</v>
      </c>
      <c r="G28" s="74">
        <f t="shared" si="1"/>
        <v>17400</v>
      </c>
      <c r="H28" s="90">
        <f>H4+10000</f>
        <v>17300</v>
      </c>
      <c r="I28" s="76">
        <f t="shared" si="1"/>
        <v>17300</v>
      </c>
      <c r="J28" s="90">
        <f>J4+10000</f>
        <v>16300</v>
      </c>
      <c r="K28" s="77">
        <f t="shared" si="2"/>
        <v>16300</v>
      </c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</row>
    <row r="29" spans="1:43" ht="24" customHeight="1" x14ac:dyDescent="0.25">
      <c r="A29" s="79"/>
      <c r="B29" s="80"/>
      <c r="C29" s="81" t="s">
        <v>6</v>
      </c>
      <c r="D29" s="91"/>
      <c r="E29" s="91"/>
      <c r="F29" s="91"/>
      <c r="G29" s="91"/>
      <c r="H29" s="91"/>
      <c r="I29" s="91"/>
      <c r="J29" s="91"/>
      <c r="K29" s="91"/>
      <c r="L29" s="84">
        <f>[3]BAR_BB!P29-1700</f>
        <v>18800</v>
      </c>
      <c r="M29" s="84">
        <f>[3]BAR_BB!Q29-1700</f>
        <v>25800</v>
      </c>
      <c r="N29" s="84">
        <f>[3]BAR_BB!R29-1700</f>
        <v>24800</v>
      </c>
      <c r="O29" s="84">
        <f>[3]BAR_BB!S29-1700</f>
        <v>23800</v>
      </c>
      <c r="P29" s="84">
        <f>[3]BAR_BB!T29-1700</f>
        <v>24800</v>
      </c>
      <c r="Q29" s="84">
        <f>[3]BAR_BB!U29-1700</f>
        <v>23800</v>
      </c>
      <c r="R29" s="84">
        <f>[3]BAR_BB!V29-1700</f>
        <v>23800</v>
      </c>
      <c r="S29" s="84">
        <f>[3]BAR_BB!W29-1700</f>
        <v>23800</v>
      </c>
      <c r="T29" s="84">
        <f>[3]BAR_BB!X29-1700</f>
        <v>25800</v>
      </c>
      <c r="U29" s="84">
        <f>[3]BAR_BB!Y29-1700</f>
        <v>25800</v>
      </c>
      <c r="V29" s="84">
        <f>[3]BAR_BB!Z29-1700</f>
        <v>25800</v>
      </c>
      <c r="W29" s="84">
        <f>[3]BAR_BB!AA29-1700</f>
        <v>25800</v>
      </c>
      <c r="X29" s="84">
        <f>[3]BAR_BB!AB29-1700</f>
        <v>25800</v>
      </c>
      <c r="Y29" s="84">
        <f>[3]BAR_BB!AC29-1700</f>
        <v>25800</v>
      </c>
      <c r="Z29" s="84">
        <f>[3]BAR_BB!AD29-1700</f>
        <v>25800</v>
      </c>
      <c r="AA29" s="84">
        <f>[3]BAR_BB!AE29-1700</f>
        <v>25800</v>
      </c>
      <c r="AB29" s="84">
        <f>[3]BAR_BB!AF29-1700</f>
        <v>25800</v>
      </c>
      <c r="AC29" s="84">
        <f>[3]BAR_BB!AG29-1700</f>
        <v>25800</v>
      </c>
      <c r="AD29" s="84">
        <f>[3]BAR_BB!AH29-1700</f>
        <v>24800</v>
      </c>
      <c r="AE29" s="84">
        <f>[3]BAR_BB!AI29-1700</f>
        <v>24800</v>
      </c>
      <c r="AF29" s="84">
        <f>[3]BAR_BB!AJ29-1700</f>
        <v>24800</v>
      </c>
      <c r="AG29" s="84">
        <f>[3]BAR_BB!AK29-1700</f>
        <v>24800</v>
      </c>
      <c r="AH29" s="84">
        <f>[3]BAR_BB!AL29-1700</f>
        <v>23800</v>
      </c>
      <c r="AI29" s="84">
        <f>[3]BAR_BB!AM29-1700</f>
        <v>22800</v>
      </c>
      <c r="AJ29" s="84">
        <f>[3]BAR_BB!AN29-1700</f>
        <v>23800</v>
      </c>
      <c r="AK29" s="84">
        <f>[3]BAR_BB!AO29-1700</f>
        <v>24800</v>
      </c>
      <c r="AL29" s="84">
        <f>[3]BAR_BB!AP29-1700</f>
        <v>23800</v>
      </c>
      <c r="AM29" s="84">
        <f>[3]BAR_BB!AQ29-1700</f>
        <v>22800</v>
      </c>
      <c r="AN29" s="84">
        <f>[3]BAR_BB!AR29-1700</f>
        <v>21800</v>
      </c>
      <c r="AO29" s="84">
        <f>[3]BAR_BB!AS29-1600</f>
        <v>14400</v>
      </c>
      <c r="AP29" s="84">
        <f>[3]BAR_BB!AT29-1600</f>
        <v>14400</v>
      </c>
      <c r="AQ29" s="84">
        <f>[3]BAR_BB!AU29-1600</f>
        <v>14400</v>
      </c>
    </row>
    <row r="30" spans="1:43" ht="24" customHeight="1" x14ac:dyDescent="0.25">
      <c r="A30" s="79"/>
      <c r="B30" s="80"/>
      <c r="C30" s="81" t="s">
        <v>7</v>
      </c>
      <c r="D30" s="91"/>
      <c r="E30" s="91"/>
      <c r="F30" s="91"/>
      <c r="G30" s="91"/>
      <c r="H30" s="91"/>
      <c r="I30" s="91"/>
      <c r="J30" s="91"/>
      <c r="K30" s="91"/>
      <c r="L30" s="84">
        <f>[3]BAR_BB!P30-(1700*2)</f>
        <v>18800</v>
      </c>
      <c r="M30" s="84">
        <f>[3]BAR_BB!Q30-(1700*2)</f>
        <v>25800</v>
      </c>
      <c r="N30" s="84">
        <f>[3]BAR_BB!R30-(1700*2)</f>
        <v>24800</v>
      </c>
      <c r="O30" s="84">
        <f>[3]BAR_BB!S30-(1700*2)</f>
        <v>23800</v>
      </c>
      <c r="P30" s="84">
        <f>[3]BAR_BB!T30-(1700*2)</f>
        <v>24800</v>
      </c>
      <c r="Q30" s="84">
        <f>[3]BAR_BB!U30-(1700*2)</f>
        <v>23800</v>
      </c>
      <c r="R30" s="84">
        <f>[3]BAR_BB!V30-(1700*2)</f>
        <v>23800</v>
      </c>
      <c r="S30" s="84">
        <f>[3]BAR_BB!W30-(1700*2)</f>
        <v>23800</v>
      </c>
      <c r="T30" s="84">
        <f>[3]BAR_BB!X30-(1700*2)</f>
        <v>25800</v>
      </c>
      <c r="U30" s="84">
        <f>[3]BAR_BB!Y30-(1700*2)</f>
        <v>25800</v>
      </c>
      <c r="V30" s="84">
        <f>[3]BAR_BB!Z30-(1700*2)</f>
        <v>25800</v>
      </c>
      <c r="W30" s="84">
        <f>[3]BAR_BB!AA30-(1700*2)</f>
        <v>25800</v>
      </c>
      <c r="X30" s="84">
        <f>[3]BAR_BB!AB30-(1700*2)</f>
        <v>25800</v>
      </c>
      <c r="Y30" s="84">
        <f>[3]BAR_BB!AC30-(1700*2)</f>
        <v>25800</v>
      </c>
      <c r="Z30" s="84">
        <f>[3]BAR_BB!AD30-(1700*2)</f>
        <v>25800</v>
      </c>
      <c r="AA30" s="84">
        <f>[3]BAR_BB!AE30-(1700*2)</f>
        <v>25800</v>
      </c>
      <c r="AB30" s="84">
        <f>[3]BAR_BB!AF30-(1700*2)</f>
        <v>25800</v>
      </c>
      <c r="AC30" s="84">
        <f>[3]BAR_BB!AG30-(1700*2)</f>
        <v>25800</v>
      </c>
      <c r="AD30" s="84">
        <f>[3]BAR_BB!AH30-(1700*2)</f>
        <v>24800</v>
      </c>
      <c r="AE30" s="84">
        <f>[3]BAR_BB!AI30-(1700*2)</f>
        <v>24800</v>
      </c>
      <c r="AF30" s="84">
        <f>[3]BAR_BB!AJ30-(1700*2)</f>
        <v>24800</v>
      </c>
      <c r="AG30" s="84">
        <f>[3]BAR_BB!AK30-(1700*2)</f>
        <v>24800</v>
      </c>
      <c r="AH30" s="84">
        <f>[3]BAR_BB!AL30-(1700*2)</f>
        <v>23800</v>
      </c>
      <c r="AI30" s="84">
        <f>[3]BAR_BB!AM30-(1700*2)</f>
        <v>22800</v>
      </c>
      <c r="AJ30" s="84">
        <f>[3]BAR_BB!AN30-(1700*2)</f>
        <v>23800</v>
      </c>
      <c r="AK30" s="84">
        <f>[3]BAR_BB!AO30-(1700*2)</f>
        <v>24800</v>
      </c>
      <c r="AL30" s="84">
        <f>[3]BAR_BB!AP30-(1700*2)</f>
        <v>23800</v>
      </c>
      <c r="AM30" s="84">
        <f>[3]BAR_BB!AQ30-(1700*2)</f>
        <v>22800</v>
      </c>
      <c r="AN30" s="84">
        <f>[3]BAR_BB!AR30-(1700*2)</f>
        <v>21800</v>
      </c>
      <c r="AO30" s="84">
        <f>[3]BAR_BB!AS30-(1600*2)</f>
        <v>14400</v>
      </c>
      <c r="AP30" s="84">
        <f>[3]BAR_BB!AT30-(1600*2)</f>
        <v>14400</v>
      </c>
      <c r="AQ30" s="84">
        <f>[3]BAR_BB!AU30-(1600*2)</f>
        <v>14400</v>
      </c>
    </row>
    <row r="31" spans="1:43" ht="24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</row>
    <row r="32" spans="1:43" ht="27.95" hidden="1" customHeight="1" x14ac:dyDescent="0.25">
      <c r="A32" s="161" t="s">
        <v>42</v>
      </c>
      <c r="B32" s="162"/>
      <c r="C32" s="163"/>
      <c r="D32" s="92"/>
      <c r="E32" s="92"/>
      <c r="F32" s="92"/>
      <c r="G32" s="92"/>
      <c r="H32" s="92"/>
      <c r="I32" s="92"/>
      <c r="J32" s="92"/>
      <c r="K32" s="92"/>
    </row>
    <row r="33" spans="1:43" ht="32.1" hidden="1" customHeight="1" thickBot="1" x14ac:dyDescent="0.3">
      <c r="A33" s="93" t="s">
        <v>43</v>
      </c>
      <c r="B33" s="142" t="s">
        <v>44</v>
      </c>
      <c r="C33" s="143"/>
      <c r="D33" s="94"/>
      <c r="E33" s="94"/>
      <c r="F33" s="94"/>
      <c r="G33" s="94"/>
      <c r="H33" s="94"/>
      <c r="I33" s="94"/>
      <c r="J33" s="94"/>
      <c r="K33" s="94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</row>
    <row r="34" spans="1:43" ht="42" hidden="1" customHeight="1" thickBot="1" x14ac:dyDescent="0.3">
      <c r="A34" s="96" t="s">
        <v>45</v>
      </c>
      <c r="B34" s="156" t="s">
        <v>20</v>
      </c>
      <c r="C34" s="143"/>
      <c r="D34" s="94"/>
      <c r="E34" s="94"/>
      <c r="F34" s="94"/>
      <c r="G34" s="94"/>
      <c r="H34" s="94"/>
      <c r="I34" s="94"/>
      <c r="J34" s="94"/>
      <c r="K34" s="94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</row>
    <row r="35" spans="1:43" ht="42.95" hidden="1" customHeight="1" thickBot="1" x14ac:dyDescent="0.3">
      <c r="A35" s="96" t="s">
        <v>46</v>
      </c>
      <c r="B35" s="156" t="s">
        <v>47</v>
      </c>
      <c r="C35" s="143"/>
      <c r="D35" s="94"/>
      <c r="E35" s="94"/>
      <c r="F35" s="94"/>
      <c r="G35" s="94"/>
      <c r="H35" s="94"/>
      <c r="I35" s="94"/>
      <c r="J35" s="94"/>
      <c r="K35" s="94"/>
    </row>
    <row r="36" spans="1:43" ht="60" hidden="1" customHeight="1" thickBot="1" x14ac:dyDescent="0.3">
      <c r="A36" s="157" t="s">
        <v>48</v>
      </c>
      <c r="B36" s="151"/>
      <c r="C36" s="152"/>
      <c r="D36" s="92"/>
      <c r="E36" s="92"/>
      <c r="F36" s="92"/>
      <c r="G36" s="92"/>
      <c r="H36" s="92"/>
      <c r="I36" s="92"/>
      <c r="J36" s="92"/>
      <c r="K36" s="92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</row>
    <row r="37" spans="1:43" ht="72" hidden="1" customHeight="1" thickBot="1" x14ac:dyDescent="0.3">
      <c r="A37" s="97" t="s">
        <v>49</v>
      </c>
      <c r="B37" s="144">
        <v>2500</v>
      </c>
      <c r="C37" s="143"/>
      <c r="D37" s="94"/>
      <c r="E37" s="94"/>
      <c r="F37" s="94"/>
      <c r="G37" s="94"/>
      <c r="H37" s="94"/>
      <c r="I37" s="94"/>
      <c r="J37" s="94"/>
      <c r="K37" s="9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</row>
    <row r="38" spans="1:43" ht="51.75" hidden="1" customHeight="1" thickBot="1" x14ac:dyDescent="0.3">
      <c r="A38" s="96" t="s">
        <v>50</v>
      </c>
      <c r="B38" s="156" t="s">
        <v>36</v>
      </c>
      <c r="C38" s="143"/>
      <c r="D38" s="94"/>
      <c r="E38" s="94"/>
      <c r="F38" s="94"/>
      <c r="G38" s="94"/>
      <c r="H38" s="94"/>
      <c r="I38" s="94"/>
      <c r="J38" s="94"/>
      <c r="K38" s="94"/>
    </row>
    <row r="39" spans="1:43" ht="45" hidden="1" customHeight="1" thickBot="1" x14ac:dyDescent="0.3">
      <c r="A39" s="96" t="s">
        <v>51</v>
      </c>
      <c r="B39" s="140" t="s">
        <v>36</v>
      </c>
      <c r="C39" s="141"/>
      <c r="D39" s="98"/>
      <c r="E39" s="98"/>
      <c r="F39" s="98"/>
      <c r="G39" s="98"/>
      <c r="H39" s="98"/>
      <c r="I39" s="98"/>
      <c r="J39" s="98"/>
      <c r="K39" s="98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</row>
    <row r="40" spans="1:43" ht="70.5" hidden="1" customHeight="1" thickBot="1" x14ac:dyDescent="0.3">
      <c r="A40" s="99" t="s">
        <v>52</v>
      </c>
      <c r="B40" s="158">
        <v>1250</v>
      </c>
      <c r="C40" s="159"/>
      <c r="D40" s="98"/>
      <c r="E40" s="98"/>
      <c r="F40" s="98"/>
      <c r="G40" s="98"/>
      <c r="H40" s="98"/>
      <c r="I40" s="98"/>
      <c r="J40" s="98"/>
      <c r="K40" s="98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</row>
    <row r="41" spans="1:43" ht="40.5" hidden="1" customHeight="1" thickBot="1" x14ac:dyDescent="0.3">
      <c r="A41" s="150" t="s">
        <v>25</v>
      </c>
      <c r="B41" s="151"/>
      <c r="C41" s="152"/>
      <c r="D41" s="92"/>
      <c r="E41" s="92"/>
      <c r="F41" s="92"/>
      <c r="G41" s="92"/>
      <c r="H41" s="92"/>
      <c r="I41" s="92"/>
      <c r="J41" s="92"/>
      <c r="K41" s="92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</row>
    <row r="42" spans="1:43" ht="57" hidden="1" x14ac:dyDescent="0.25">
      <c r="A42" s="97" t="s">
        <v>49</v>
      </c>
      <c r="B42" s="153" t="s">
        <v>53</v>
      </c>
      <c r="C42" s="154"/>
      <c r="D42" s="100"/>
      <c r="E42" s="100"/>
      <c r="F42" s="98"/>
      <c r="G42" s="98"/>
      <c r="H42" s="98"/>
      <c r="I42" s="98"/>
      <c r="J42" s="98"/>
      <c r="K42" s="98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</row>
    <row r="43" spans="1:43" ht="45" hidden="1" customHeight="1" thickBot="1" x14ac:dyDescent="0.3">
      <c r="A43" s="96" t="s">
        <v>50</v>
      </c>
      <c r="B43" s="153" t="s">
        <v>36</v>
      </c>
      <c r="C43" s="154"/>
      <c r="D43" s="100"/>
      <c r="E43" s="100"/>
      <c r="F43" s="100"/>
      <c r="G43" s="100"/>
      <c r="H43" s="100"/>
      <c r="I43" s="100"/>
      <c r="J43" s="100"/>
      <c r="K43" s="100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</row>
    <row r="44" spans="1:43" ht="54" hidden="1" customHeight="1" thickBot="1" x14ac:dyDescent="0.3">
      <c r="A44" s="96" t="s">
        <v>51</v>
      </c>
      <c r="B44" s="153" t="s">
        <v>54</v>
      </c>
      <c r="C44" s="154"/>
      <c r="D44" s="100"/>
      <c r="E44" s="100"/>
      <c r="F44" s="98"/>
      <c r="G44" s="98"/>
      <c r="H44" s="98"/>
      <c r="I44" s="98"/>
      <c r="J44" s="98"/>
      <c r="K44" s="98"/>
    </row>
    <row r="45" spans="1:43" ht="46.5" hidden="1" customHeight="1" thickBot="1" x14ac:dyDescent="0.3">
      <c r="A45" s="99" t="s">
        <v>52</v>
      </c>
      <c r="B45" s="155" t="s">
        <v>55</v>
      </c>
      <c r="C45" s="155"/>
      <c r="D45" s="100"/>
      <c r="E45" s="100"/>
      <c r="F45" s="98"/>
      <c r="G45" s="98"/>
      <c r="H45" s="98"/>
      <c r="I45" s="98"/>
      <c r="J45" s="98"/>
      <c r="K45" s="98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</row>
    <row r="46" spans="1:43" ht="26.45" customHeight="1" thickBot="1" x14ac:dyDescent="0.3">
      <c r="A46" s="150" t="s">
        <v>56</v>
      </c>
      <c r="B46" s="151"/>
      <c r="C46" s="152"/>
      <c r="D46" s="92"/>
      <c r="E46" s="92"/>
      <c r="F46" s="92"/>
      <c r="G46" s="92"/>
      <c r="H46" s="92"/>
      <c r="I46" s="92"/>
      <c r="J46" s="92"/>
      <c r="K46" s="92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</row>
    <row r="47" spans="1:43" ht="64.900000000000006" customHeight="1" thickBot="1" x14ac:dyDescent="0.3">
      <c r="A47" s="97" t="s">
        <v>49</v>
      </c>
      <c r="B47" s="140">
        <v>2500</v>
      </c>
      <c r="C47" s="141"/>
      <c r="D47" s="98"/>
      <c r="E47" s="98"/>
      <c r="F47" s="98"/>
      <c r="G47" s="98"/>
      <c r="H47" s="98"/>
      <c r="I47" s="98"/>
      <c r="J47" s="98"/>
      <c r="K47" s="98"/>
      <c r="L47" s="45"/>
      <c r="M47" s="45"/>
      <c r="N47" s="45"/>
      <c r="O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</row>
    <row r="48" spans="1:43" ht="64.900000000000006" customHeight="1" thickBot="1" x14ac:dyDescent="0.3">
      <c r="A48" s="96" t="s">
        <v>50</v>
      </c>
      <c r="B48" s="142" t="s">
        <v>20</v>
      </c>
      <c r="C48" s="143"/>
      <c r="D48" s="94"/>
      <c r="E48" s="94"/>
      <c r="F48" s="94"/>
      <c r="G48" s="94"/>
      <c r="H48" s="94"/>
      <c r="I48" s="94"/>
      <c r="J48" s="94"/>
      <c r="K48" s="94"/>
      <c r="L48" s="45"/>
      <c r="M48" s="45"/>
      <c r="N48" s="45"/>
      <c r="O48" s="49"/>
      <c r="P48" s="49"/>
      <c r="Q48" s="49"/>
      <c r="R48" s="50"/>
      <c r="S48" s="49"/>
      <c r="T48" s="45"/>
      <c r="U48" s="49"/>
      <c r="V48" s="49"/>
      <c r="W48" s="49"/>
      <c r="X48" s="45"/>
      <c r="Y48" s="45"/>
      <c r="Z48" s="45"/>
      <c r="AA48" s="45"/>
      <c r="AB48" s="45"/>
      <c r="AC48" s="45"/>
      <c r="AD48" s="45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5"/>
      <c r="AQ48" s="45"/>
    </row>
    <row r="49" spans="1:43" ht="64.900000000000006" customHeight="1" x14ac:dyDescent="0.25">
      <c r="A49" s="96" t="s">
        <v>51</v>
      </c>
      <c r="B49" s="144" t="s">
        <v>20</v>
      </c>
      <c r="C49" s="141"/>
      <c r="D49" s="98"/>
      <c r="E49" s="98"/>
      <c r="F49" s="98"/>
      <c r="G49" s="98"/>
      <c r="H49" s="98"/>
      <c r="I49" s="98"/>
      <c r="J49" s="98"/>
      <c r="K49" s="98"/>
      <c r="L49" s="45"/>
      <c r="M49" s="45"/>
      <c r="N49" s="45"/>
      <c r="O49" s="45"/>
      <c r="R49" s="50"/>
      <c r="S49" s="50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</row>
    <row r="50" spans="1:43" ht="64.900000000000006" customHeight="1" x14ac:dyDescent="0.25">
      <c r="A50" s="99" t="s">
        <v>52</v>
      </c>
      <c r="B50" s="145">
        <v>1250</v>
      </c>
      <c r="C50" s="145"/>
      <c r="D50" s="98"/>
      <c r="E50" s="98"/>
      <c r="F50" s="98"/>
      <c r="G50" s="98"/>
      <c r="H50" s="98"/>
      <c r="I50" s="98"/>
      <c r="J50" s="98"/>
      <c r="K50" s="98"/>
      <c r="R50" s="50"/>
      <c r="S50" s="50"/>
    </row>
    <row r="51" spans="1:43" ht="15.75" thickBot="1" x14ac:dyDescent="0.3">
      <c r="A51" s="146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R51" s="50"/>
      <c r="S51" s="50"/>
    </row>
    <row r="52" spans="1:43" ht="15.75" thickBot="1" x14ac:dyDescent="0.3">
      <c r="A52" s="148" t="s">
        <v>57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R52" s="50"/>
      <c r="S52" s="50"/>
    </row>
    <row r="53" spans="1:43" ht="61.15" customHeight="1" thickBot="1" x14ac:dyDescent="0.3">
      <c r="A53" s="136" t="s">
        <v>58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R53" s="50"/>
      <c r="S53" s="50"/>
    </row>
    <row r="54" spans="1:43" ht="61.15" customHeight="1" thickBot="1" x14ac:dyDescent="0.3">
      <c r="A54" s="138" t="s">
        <v>40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R54" s="50"/>
      <c r="S54" s="50"/>
    </row>
    <row r="55" spans="1:43" ht="64.900000000000006" customHeight="1" x14ac:dyDescent="0.25">
      <c r="R55" s="50"/>
      <c r="S55" s="50"/>
    </row>
    <row r="56" spans="1:43" ht="64.900000000000006" customHeight="1" x14ac:dyDescent="0.25">
      <c r="R56" s="50"/>
      <c r="S56" s="50"/>
    </row>
    <row r="63" spans="1:43" x14ac:dyDescent="0.25">
      <c r="P63" s="1"/>
      <c r="Q63" s="1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</row>
    <row r="64" spans="1:43" x14ac:dyDescent="0.25">
      <c r="L64" s="58"/>
      <c r="M64" s="58"/>
      <c r="N64" s="58"/>
      <c r="O64" s="58"/>
      <c r="P64" s="48"/>
      <c r="Q64" s="4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</row>
    <row r="65" spans="12:19" x14ac:dyDescent="0.25">
      <c r="L65" s="62"/>
      <c r="M65" s="62"/>
      <c r="N65" s="62"/>
      <c r="O65" s="62"/>
      <c r="P65" s="63"/>
      <c r="Q65" s="63"/>
      <c r="R65" s="62"/>
      <c r="S65" s="62"/>
    </row>
    <row r="66" spans="12:19" x14ac:dyDescent="0.25">
      <c r="P66" s="64"/>
      <c r="Q66" s="64"/>
      <c r="R66" s="65"/>
      <c r="S66" s="65"/>
    </row>
    <row r="67" spans="12:19" x14ac:dyDescent="0.25">
      <c r="P67" s="64"/>
      <c r="Q67" s="64"/>
      <c r="R67" s="66"/>
      <c r="S67" s="66"/>
    </row>
    <row r="68" spans="12:19" x14ac:dyDescent="0.25">
      <c r="L68" s="67"/>
      <c r="M68" s="67"/>
      <c r="N68" s="67"/>
      <c r="O68" s="67"/>
      <c r="P68" s="68"/>
      <c r="Q68" s="68"/>
      <c r="R68" s="67"/>
      <c r="S68" s="67"/>
    </row>
  </sheetData>
  <mergeCells count="38">
    <mergeCell ref="A1:O1"/>
    <mergeCell ref="A2:C3"/>
    <mergeCell ref="D2:E2"/>
    <mergeCell ref="F2:G2"/>
    <mergeCell ref="H2:I2"/>
    <mergeCell ref="J2:K2"/>
    <mergeCell ref="B34:C34"/>
    <mergeCell ref="A4:C4"/>
    <mergeCell ref="A7:C7"/>
    <mergeCell ref="A10:C10"/>
    <mergeCell ref="A13:C13"/>
    <mergeCell ref="A16:C16"/>
    <mergeCell ref="A19:C19"/>
    <mergeCell ref="A22:C22"/>
    <mergeCell ref="A25:C25"/>
    <mergeCell ref="A28:C28"/>
    <mergeCell ref="A32:C32"/>
    <mergeCell ref="B33:C33"/>
    <mergeCell ref="A46:C46"/>
    <mergeCell ref="B35:C35"/>
    <mergeCell ref="A36:C36"/>
    <mergeCell ref="B37:C37"/>
    <mergeCell ref="B38:C38"/>
    <mergeCell ref="B39:C39"/>
    <mergeCell ref="B40:C40"/>
    <mergeCell ref="A41:C41"/>
    <mergeCell ref="B42:C42"/>
    <mergeCell ref="B43:C43"/>
    <mergeCell ref="B44:C44"/>
    <mergeCell ref="B45:C45"/>
    <mergeCell ref="A53:K53"/>
    <mergeCell ref="A54:K54"/>
    <mergeCell ref="B47:C47"/>
    <mergeCell ref="B48:C48"/>
    <mergeCell ref="B49:C49"/>
    <mergeCell ref="B50:C50"/>
    <mergeCell ref="A51:K51"/>
    <mergeCell ref="A52:K52"/>
  </mergeCells>
  <conditionalFormatting sqref="BM41:BM71 AW41:AW70 BE41:BE71 BU41:BU70 CC41:CC71 CK41:CK70 CS41:CS71 T55:AQ56 L57:AQ62">
    <cfRule type="cellIs" dxfId="10" priority="11" stopIfTrue="1" operator="equal">
      <formula>5</formula>
    </cfRule>
  </conditionalFormatting>
  <conditionalFormatting sqref="AW78:AW107">
    <cfRule type="cellIs" dxfId="9" priority="10" stopIfTrue="1" operator="equal">
      <formula>5</formula>
    </cfRule>
  </conditionalFormatting>
  <conditionalFormatting sqref="BE78:BE108">
    <cfRule type="cellIs" dxfId="8" priority="9" stopIfTrue="1" operator="equal">
      <formula>5</formula>
    </cfRule>
  </conditionalFormatting>
  <conditionalFormatting sqref="BM78:BM108">
    <cfRule type="cellIs" dxfId="7" priority="8" stopIfTrue="1" operator="equal">
      <formula>5</formula>
    </cfRule>
  </conditionalFormatting>
  <conditionalFormatting sqref="BU78:BU107">
    <cfRule type="cellIs" dxfId="6" priority="7" stopIfTrue="1" operator="equal">
      <formula>5</formula>
    </cfRule>
  </conditionalFormatting>
  <conditionalFormatting sqref="CC78:CC108">
    <cfRule type="cellIs" dxfId="5" priority="6" stopIfTrue="1" operator="equal">
      <formula>5</formula>
    </cfRule>
  </conditionalFormatting>
  <conditionalFormatting sqref="CK78:CK107">
    <cfRule type="cellIs" dxfId="4" priority="5" stopIfTrue="1" operator="equal">
      <formula>5</formula>
    </cfRule>
  </conditionalFormatting>
  <conditionalFormatting sqref="CS78:CS108">
    <cfRule type="cellIs" dxfId="3" priority="4" stopIfTrue="1" operator="equal">
      <formula>5</formula>
    </cfRule>
  </conditionalFormatting>
  <conditionalFormatting sqref="B55:B71">
    <cfRule type="cellIs" dxfId="2" priority="3" stopIfTrue="1" operator="equal">
      <formula>5</formula>
    </cfRule>
  </conditionalFormatting>
  <conditionalFormatting sqref="B78:B108">
    <cfRule type="cellIs" dxfId="1" priority="2" stopIfTrue="1" operator="equal">
      <formula>5</formula>
    </cfRule>
  </conditionalFormatting>
  <conditionalFormatting sqref="L68:S76 L83:S113 L55:Q56 L65:S65">
    <cfRule type="cellIs" dxfId="0" priority="1" stopIfTrue="1" operator="equal">
      <formula>5</formula>
    </cfRule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BAR_BB</vt:lpstr>
      <vt:lpstr>BAR_RO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Вердиева Виктория Николаевна</dc:creator>
  <cp:lastModifiedBy>vmikhalkina</cp:lastModifiedBy>
  <dcterms:created xsi:type="dcterms:W3CDTF">2025-07-03T10:08:30Z</dcterms:created>
  <dcterms:modified xsi:type="dcterms:W3CDTF">2025-07-03T12:29:10Z</dcterms:modified>
</cp:coreProperties>
</file>